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S:\PUBLICATIONS FROM DEPARTMENTS\MARKETING PUBLICATIONS\CUS001_P R I C E L I S T S\ASTRA D2\CY2016\MY'17.5\"/>
    </mc:Choice>
  </mc:AlternateContent>
  <bookViews>
    <workbookView xWindow="-15" yWindow="585" windowWidth="8655" windowHeight="9105" tabRatio="783"/>
  </bookViews>
  <sheets>
    <sheet name="Astra" sheetId="43" r:id="rId1"/>
    <sheet name="Εκδόσεις" sheetId="1" r:id="rId2"/>
    <sheet name="Εξοπλισμός" sheetId="13" r:id="rId3"/>
    <sheet name="Ανάλυση Τιμών Μοντέλων" sheetId="46" r:id="rId4"/>
    <sheet name="Ανάλυση Τιμών Προαιρ. εξοπλ." sheetId="52" r:id="rId5"/>
    <sheet name="Χρώματα_Ταπετσαρίες" sheetId="48" r:id="rId6"/>
    <sheet name="Tεχνικά Χαρακτηριστικά" sheetId="49" r:id="rId7"/>
    <sheet name="Ετικέτες ελαστικών" sheetId="50" r:id="rId8"/>
  </sheets>
  <externalReferences>
    <externalReference r:id="rId9"/>
  </externalReferences>
  <definedNames>
    <definedName name="___INDEX_SHEET___ASAP_Utilities">#REF!</definedName>
    <definedName name="_xlnm.Print_Area" localSheetId="3">'Ανάλυση Τιμών Μοντέλων'!$A$1:$L$17</definedName>
    <definedName name="_xlnm.Print_Area" localSheetId="4">'Ανάλυση Τιμών Προαιρ. εξοπλ.'!$A$2:$D$37</definedName>
    <definedName name="_xlnm.Print_Area" localSheetId="1">Εκδόσεις!$A$1:$F$15</definedName>
    <definedName name="_xlnm.Print_Area" localSheetId="5">Χρώματα_Ταπετσαρίες!$A$1:$L$24</definedName>
    <definedName name="_xlnm.Print_Titles" localSheetId="2">Εξοπλισμός!$2:$2</definedName>
    <definedName name="Z_791370DC_648F_48BE_9C91_50F708B282C1_.wvu.Cols" localSheetId="5" hidden="1">Χρώματα_Ταπετσαρίες!#REF!</definedName>
    <definedName name="Z_791370DC_648F_48BE_9C91_50F708B282C1_.wvu.PrintArea" localSheetId="5" hidden="1">Χρώματα_Ταπετσαρίες!$A$3:$L$26</definedName>
    <definedName name="Z_791370DC_648F_48BE_9C91_50F708B282C1_.wvu.PrintTitles" localSheetId="5" hidden="1">Χρώματα_Ταπετσαρίες!#REF!</definedName>
  </definedNames>
  <calcPr calcId="152511"/>
  <fileRecoveryPr autoRecover="0"/>
</workbook>
</file>

<file path=xl/calcChain.xml><?xml version="1.0" encoding="utf-8"?>
<calcChain xmlns="http://schemas.openxmlformats.org/spreadsheetml/2006/main">
  <c r="C24" i="52" l="1"/>
  <c r="C28" i="52"/>
  <c r="C10" i="52"/>
  <c r="C20" i="52"/>
  <c r="C19" i="52"/>
  <c r="C9" i="52"/>
  <c r="C15" i="52"/>
  <c r="D63" i="13" l="1"/>
  <c r="D64" i="13"/>
  <c r="B27" i="52"/>
  <c r="B26" i="52"/>
  <c r="B15" i="52" l="1"/>
  <c r="C5" i="52" l="1"/>
  <c r="D6" i="13" s="1"/>
  <c r="B5" i="52"/>
  <c r="C23" i="52"/>
  <c r="D44" i="13" s="1"/>
  <c r="B23" i="52"/>
  <c r="E9" i="46" l="1"/>
  <c r="I9" i="46" s="1"/>
  <c r="E8" i="46"/>
  <c r="I8" i="46" s="1"/>
  <c r="E7" i="46"/>
  <c r="I7" i="46" s="1"/>
  <c r="E5" i="46"/>
  <c r="I5" i="46" s="1"/>
  <c r="A15" i="46"/>
  <c r="H9" i="46" l="1"/>
  <c r="F9" i="46" s="1"/>
  <c r="E6" i="1" s="1"/>
  <c r="K9" i="46"/>
  <c r="L9" i="46"/>
  <c r="C9" i="46"/>
  <c r="A9" i="46"/>
  <c r="C14" i="46"/>
  <c r="C13" i="46"/>
  <c r="A14" i="46"/>
  <c r="A13" i="46"/>
  <c r="L14" i="46"/>
  <c r="K14" i="46"/>
  <c r="H14" i="46"/>
  <c r="E14" i="46"/>
  <c r="I14" i="46" s="1"/>
  <c r="L13" i="46"/>
  <c r="K13" i="46"/>
  <c r="H13" i="46"/>
  <c r="E13" i="46"/>
  <c r="I13" i="46" s="1"/>
  <c r="F13" i="46" l="1"/>
  <c r="F9" i="1" s="1"/>
  <c r="F14" i="46"/>
  <c r="F10" i="1" s="1"/>
  <c r="C35" i="52"/>
  <c r="E89" i="13" s="1"/>
  <c r="C33" i="52"/>
  <c r="D87" i="13" s="1"/>
  <c r="C32" i="52"/>
  <c r="E83" i="13" s="1"/>
  <c r="C31" i="52"/>
  <c r="E82" i="13" s="1"/>
  <c r="C30" i="52"/>
  <c r="C69" i="13" s="1"/>
  <c r="E66" i="13"/>
  <c r="C25" i="52"/>
  <c r="E61" i="13" s="1"/>
  <c r="E58" i="13"/>
  <c r="C21" i="52"/>
  <c r="E38" i="13" s="1"/>
  <c r="D37" i="13"/>
  <c r="C33" i="13"/>
  <c r="C17" i="52"/>
  <c r="E29" i="13" s="1"/>
  <c r="C16" i="52"/>
  <c r="E27" i="13" s="1"/>
  <c r="D25" i="13"/>
  <c r="C13" i="52"/>
  <c r="D21" i="13" s="1"/>
  <c r="C12" i="52"/>
  <c r="E20" i="13" s="1"/>
  <c r="C17" i="13"/>
  <c r="E16" i="13"/>
  <c r="C7" i="52"/>
  <c r="E10" i="13" s="1"/>
  <c r="C6" i="52"/>
  <c r="E9" i="13" s="1"/>
  <c r="H3" i="48"/>
  <c r="C3" i="48"/>
  <c r="B32" i="52"/>
  <c r="B31" i="52"/>
  <c r="B28" i="52"/>
  <c r="B16" i="52"/>
  <c r="C20" i="13" l="1"/>
  <c r="C29" i="13"/>
  <c r="D29" i="13"/>
  <c r="E87" i="13"/>
  <c r="C37" i="13"/>
  <c r="C89" i="13"/>
  <c r="D16" i="13"/>
  <c r="D20" i="13"/>
  <c r="E21" i="13"/>
  <c r="E37" i="13"/>
  <c r="D61" i="13"/>
  <c r="D89" i="13"/>
  <c r="C21" i="13"/>
  <c r="D82" i="13"/>
  <c r="C61" i="13"/>
  <c r="E2" i="13"/>
  <c r="D2" i="13"/>
  <c r="C2" i="13"/>
  <c r="E10" i="46" l="1"/>
  <c r="C12" i="46"/>
  <c r="A12" i="46"/>
  <c r="L6" i="46" l="1"/>
  <c r="L7" i="46"/>
  <c r="L8" i="46"/>
  <c r="L10" i="46"/>
  <c r="L11" i="46"/>
  <c r="L12" i="46"/>
  <c r="L15" i="46"/>
  <c r="L5" i="46"/>
  <c r="K6" i="46"/>
  <c r="K7" i="46"/>
  <c r="K8" i="46"/>
  <c r="K10" i="46"/>
  <c r="K11" i="46"/>
  <c r="K12" i="46"/>
  <c r="K15" i="46"/>
  <c r="K5" i="46"/>
  <c r="B35" i="52" l="1"/>
  <c r="A34" i="52"/>
  <c r="B33" i="52"/>
  <c r="B30" i="52"/>
  <c r="A29" i="52"/>
  <c r="B25" i="52"/>
  <c r="B24" i="52"/>
  <c r="A22" i="52"/>
  <c r="B21" i="52"/>
  <c r="B20" i="52"/>
  <c r="B19" i="52"/>
  <c r="A18" i="52"/>
  <c r="B17" i="52"/>
  <c r="A14" i="52"/>
  <c r="B13" i="52"/>
  <c r="B12" i="52"/>
  <c r="A11" i="52"/>
  <c r="B10" i="52"/>
  <c r="B9" i="52"/>
  <c r="B7" i="52"/>
  <c r="B6" i="52"/>
  <c r="E15" i="46" l="1"/>
  <c r="I15" i="46" s="1"/>
  <c r="E12" i="46"/>
  <c r="I12" i="46" s="1"/>
  <c r="E11" i="46"/>
  <c r="I11" i="46" s="1"/>
  <c r="I10" i="46"/>
  <c r="E6" i="46"/>
  <c r="I6" i="46" s="1"/>
  <c r="H6" i="46"/>
  <c r="F6" i="46" s="1"/>
  <c r="H7" i="46"/>
  <c r="H8" i="46"/>
  <c r="F8" i="46" s="1"/>
  <c r="H10" i="46"/>
  <c r="H11" i="46"/>
  <c r="H12" i="46"/>
  <c r="H15" i="46"/>
  <c r="F15" i="46" s="1"/>
  <c r="H5" i="46"/>
  <c r="C15" i="46"/>
  <c r="C11" i="46"/>
  <c r="C10" i="46"/>
  <c r="C6" i="46"/>
  <c r="C8" i="46"/>
  <c r="C7" i="46"/>
  <c r="C5" i="46"/>
  <c r="A11" i="46"/>
  <c r="A10" i="46"/>
  <c r="A7" i="46"/>
  <c r="A8" i="46"/>
  <c r="A5" i="46"/>
  <c r="F11" i="46" l="1"/>
  <c r="F12" i="46"/>
  <c r="F6" i="1" s="1"/>
  <c r="D8" i="1"/>
  <c r="F5" i="46"/>
  <c r="D4" i="1" s="1"/>
  <c r="F11" i="1"/>
  <c r="E5" i="1"/>
  <c r="F10" i="46"/>
  <c r="E9" i="1" s="1"/>
  <c r="F7" i="46"/>
  <c r="E4" i="1" s="1"/>
  <c r="E10" i="1"/>
  <c r="A6" i="46" l="1"/>
</calcChain>
</file>

<file path=xl/sharedStrings.xml><?xml version="1.0" encoding="utf-8"?>
<sst xmlns="http://schemas.openxmlformats.org/spreadsheetml/2006/main" count="821" uniqueCount="426">
  <si>
    <t>-</t>
  </si>
  <si>
    <t>Ασφάλεια</t>
  </si>
  <si>
    <t>Άνεση</t>
  </si>
  <si>
    <t>Diesel</t>
  </si>
  <si>
    <t>s</t>
  </si>
  <si>
    <t>Λειτουργικότητα</t>
  </si>
  <si>
    <t>N34</t>
  </si>
  <si>
    <t>Ηλεκτρικοί/Θερμαινόμενοι εξωτερικοί καθρέπτες στο χρώμα αμαξώματος</t>
  </si>
  <si>
    <t>Air condition</t>
  </si>
  <si>
    <t>Εσωτερικό</t>
  </si>
  <si>
    <t>Ηλεκτρονικό πρόγραμμα ευστάθειας (ESP)</t>
  </si>
  <si>
    <t>Αναδιπλούμενη πλάτη πίσω καθισμάτων 60/40</t>
  </si>
  <si>
    <t>Προεγκατάσταση ISOFIX για παιδικό κάθισμα στις 2 εξωτερικές πίσω θέσεις</t>
  </si>
  <si>
    <t>Σύστημα αποσπώμενων πεντάλ</t>
  </si>
  <si>
    <t>Τηλεσκοπική και καθ' ύψος ρύθμιση τιμονιού</t>
  </si>
  <si>
    <t>DBU</t>
  </si>
  <si>
    <t>T3U</t>
  </si>
  <si>
    <t>CJ2</t>
  </si>
  <si>
    <t>AYC</t>
  </si>
  <si>
    <t>CF5</t>
  </si>
  <si>
    <t>Κωδικός</t>
  </si>
  <si>
    <t>9BR</t>
  </si>
  <si>
    <t>9M2</t>
  </si>
  <si>
    <t>Ζάντες &amp; Ελαστικά</t>
  </si>
  <si>
    <t>Χρώματα Αμαξώματος</t>
  </si>
  <si>
    <t>o</t>
  </si>
  <si>
    <t>Εξωτερική Εμφάνιση</t>
  </si>
  <si>
    <t>Κιτ επισκευής ελαστικών</t>
  </si>
  <si>
    <t>FX3</t>
  </si>
  <si>
    <t>C99</t>
  </si>
  <si>
    <t>Απενεργοποίηση εμπρός και πλευρικού αερόσακου, συνοδηγού</t>
  </si>
  <si>
    <t>AHN</t>
  </si>
  <si>
    <t>ABS με δισκόφρενα  εμπρός/πίσω</t>
  </si>
  <si>
    <t>TSQ</t>
  </si>
  <si>
    <t>J71</t>
  </si>
  <si>
    <t>C67</t>
  </si>
  <si>
    <t>AH3</t>
  </si>
  <si>
    <t>AG5</t>
  </si>
  <si>
    <t>N37</t>
  </si>
  <si>
    <t>TSP</t>
  </si>
  <si>
    <t>A64</t>
  </si>
  <si>
    <t>Έκδοση</t>
  </si>
  <si>
    <t>Ταπετσαρία</t>
  </si>
  <si>
    <t>Χρώμα Αμαξώματος</t>
  </si>
  <si>
    <t>GAZ</t>
  </si>
  <si>
    <t>+</t>
  </si>
  <si>
    <t>GEK</t>
  </si>
  <si>
    <t>GAN</t>
  </si>
  <si>
    <t>KTI</t>
  </si>
  <si>
    <t>T3S</t>
  </si>
  <si>
    <t>K33</t>
  </si>
  <si>
    <t>Σύστημα διατήρησης σταθερής ταχύτητας (Cruise Control) με περιοριστή ταχύτητας</t>
  </si>
  <si>
    <t>Summit White</t>
  </si>
  <si>
    <t>GWJ</t>
  </si>
  <si>
    <t>Deep Sky Blue</t>
  </si>
  <si>
    <t>Σύστημα Παρακολούθησης Πίεσης Ελαστικών (ένδειξη ανά ελαστικό)</t>
  </si>
  <si>
    <t>GWD</t>
  </si>
  <si>
    <t>G6R</t>
  </si>
  <si>
    <t>Infotainment</t>
  </si>
  <si>
    <t>H06</t>
  </si>
  <si>
    <t>Ρεζέρβα space saver</t>
  </si>
  <si>
    <t>Απλό Χρώμα</t>
  </si>
  <si>
    <t>Μεταλλικά χρώματα</t>
  </si>
  <si>
    <t>Βάρη &amp; Διαστάσεις</t>
  </si>
  <si>
    <t>Διαστάσεις οχήματος σε mm</t>
  </si>
  <si>
    <t>Μήκος</t>
  </si>
  <si>
    <t>Πλάτος (+/- εξωτερικούς καθρέπτες)</t>
  </si>
  <si>
    <t>Ύψος (στο απόβαρο)</t>
  </si>
  <si>
    <t>Μεταξόνιο</t>
  </si>
  <si>
    <t xml:space="preserve">Κύκλος στροφής σε m </t>
  </si>
  <si>
    <t>Τοίχο - τοίχο</t>
  </si>
  <si>
    <t>Κράσπεδο - κράσπεδο</t>
  </si>
  <si>
    <t xml:space="preserve">Διαστάσεις χώρου αποσκευών σε mm </t>
  </si>
  <si>
    <t>Χωρητικότητα χώρου αποσκευών σε λίτρα (σύμφωνα με μέθοδο μέτρησης ECIE )</t>
  </si>
  <si>
    <t>Ρεζερβουάρ</t>
  </si>
  <si>
    <t>Ρεζερβουάρ (χωρητικότητα σε λίτρα)</t>
  </si>
  <si>
    <t>Επιδόσεις</t>
  </si>
  <si>
    <t>Κατανάλωση καυσίμου σε lt/100km σύμφωνα με την οδηγία (2004/3/EC)</t>
  </si>
  <si>
    <t>kw (hp)</t>
  </si>
  <si>
    <t>Στην πόλη</t>
  </si>
  <si>
    <t>Εκτός πόλης</t>
  </si>
  <si>
    <t>Μικτός Κύκλος</t>
  </si>
  <si>
    <t>σε g/km</t>
  </si>
  <si>
    <t>6-τάχυτο μηχανικό</t>
  </si>
  <si>
    <t>81 (110)</t>
  </si>
  <si>
    <t>100 (136)</t>
  </si>
  <si>
    <t>Κατηγορία εκπομπών ρύπων</t>
  </si>
  <si>
    <t>Καύσιμο</t>
  </si>
  <si>
    <t>Αριθμός κυλίνδρων</t>
  </si>
  <si>
    <t>Κυβισμός</t>
  </si>
  <si>
    <t>Βάρη και φορτία άξονα σε kg</t>
  </si>
  <si>
    <t>Επιτρεπόμενο συνολικό βάρος</t>
  </si>
  <si>
    <t>Ωφέλιμο φορτίο</t>
  </si>
  <si>
    <t>Ικανότητα ρυμούλκησης σε kg</t>
  </si>
  <si>
    <t>Κιβώτιο</t>
  </si>
  <si>
    <t>EURO 6</t>
  </si>
  <si>
    <t>MT-6</t>
  </si>
  <si>
    <t>Τύπος Ελαστικού</t>
  </si>
  <si>
    <t>C-B</t>
  </si>
  <si>
    <t>71 dB</t>
  </si>
  <si>
    <t>1. Κατάταξη ελαστικού σύμφωνα με τον κανονισμό (EC) 1222/2009.       2. Οι μάρκες των ελαστικών μπορεί να διαφέρουν.</t>
  </si>
  <si>
    <t>Τελική ταχύτητα (km/h)</t>
  </si>
  <si>
    <t>Επιτάχυνση     
0-100 km/h (δευτ.)</t>
  </si>
  <si>
    <t>MDQ</t>
  </si>
  <si>
    <t>ZQ2</t>
  </si>
  <si>
    <t>ATH</t>
  </si>
  <si>
    <t>B9K</t>
  </si>
  <si>
    <t>Φώτα ημέρας LED</t>
  </si>
  <si>
    <t xml:space="preserve">Aερόσακοι οδηγού, συνοδηγού, πλευρικοί &amp; οροφής </t>
  </si>
  <si>
    <t>GDC</t>
  </si>
  <si>
    <t>Κινητήρες</t>
  </si>
  <si>
    <t>Dynamic</t>
  </si>
  <si>
    <t>Προτεινόμενη Λιανική Τιμή</t>
  </si>
  <si>
    <t>SRY</t>
  </si>
  <si>
    <t>Απλό Χρώμα (GEK)</t>
  </si>
  <si>
    <t>TAQH</t>
  </si>
  <si>
    <t>TAQJ</t>
  </si>
  <si>
    <t>TAPQ</t>
  </si>
  <si>
    <t>AG1</t>
  </si>
  <si>
    <t>Εσωτερικά μαρσπιέ εμπρός θυρών με διακριτικά "Opel"</t>
  </si>
  <si>
    <t xml:space="preserve">Ηλεκτρικό χειρόφρενο </t>
  </si>
  <si>
    <t xml:space="preserve">Θήκες στις πλάτες των εμπρός καθισμάτων </t>
  </si>
  <si>
    <t>EA1 / EA2</t>
  </si>
  <si>
    <t>IOB</t>
  </si>
  <si>
    <t>iO6</t>
  </si>
  <si>
    <t>TG5</t>
  </si>
  <si>
    <t>USS</t>
  </si>
  <si>
    <t>Board computer</t>
  </si>
  <si>
    <t>Y67</t>
  </si>
  <si>
    <t xml:space="preserve">Κεντρικό κλείδωμα </t>
  </si>
  <si>
    <t>AU3</t>
  </si>
  <si>
    <t>Φωτισμός στο χώρο αποσκευών</t>
  </si>
  <si>
    <t>U25</t>
  </si>
  <si>
    <t>UTJ</t>
  </si>
  <si>
    <t>UK4</t>
  </si>
  <si>
    <t>PWN</t>
  </si>
  <si>
    <t>RM6</t>
  </si>
  <si>
    <t>SBO</t>
  </si>
  <si>
    <t>SJQ</t>
  </si>
  <si>
    <t>DWE/DP6</t>
  </si>
  <si>
    <t xml:space="preserve">Προβολείς ομίχλης </t>
  </si>
  <si>
    <t>T4L</t>
  </si>
  <si>
    <t>Ηλεκτρική ηλιοροφή</t>
  </si>
  <si>
    <t>AKO</t>
  </si>
  <si>
    <t>Φιμέ πίσω &amp; πλαϊνά κρύσταλλα</t>
  </si>
  <si>
    <t>Χρωμιωμένο περίγραμμα επάνω τμήματος πλευρικών παραθύρων</t>
  </si>
  <si>
    <t>BX8</t>
  </si>
  <si>
    <t xml:space="preserve">Όργανα με χρωμιωμένα κυκλικά πλαίσια </t>
  </si>
  <si>
    <t>UFQ</t>
  </si>
  <si>
    <t>Ρυθμιζόμενο κάθισμα οδηγού 6 κατευθύνσεων</t>
  </si>
  <si>
    <t>Ρυθμιζόμενο κάθισμα συνοδηγού 4 κατευθύνσεων</t>
  </si>
  <si>
    <t>AG6</t>
  </si>
  <si>
    <t>Ρυθμιζόμενο κάθισμα συνοδηγού 6 κατευθύνσεων</t>
  </si>
  <si>
    <t>Ηλεκτρική ρύθμιση μέσης 4 κατευθύνσεων, καθίσματος οδηγού</t>
  </si>
  <si>
    <t>AVK</t>
  </si>
  <si>
    <t>Ηλεκτρικοί/Θερμαινόμενοι &amp; Αναδιπλούμενοι εξωτερικοί καθρέπτες στο χρώμα αμαξώματος</t>
  </si>
  <si>
    <t>DWF/DP6</t>
  </si>
  <si>
    <t>Υπενθύμιση ζώνης ασφαλείας οδηγού/συνοδηγού &amp; πίσω καθισμάτων</t>
  </si>
  <si>
    <t>UHG/UHH/UH5</t>
  </si>
  <si>
    <t>Σύστημα εισόδου χωρίς κλειδί Open &amp; Start (PEPS)</t>
  </si>
  <si>
    <t>Ζάντες structure 16", ελαστικά 205/55 R16, ECO (RLK)</t>
  </si>
  <si>
    <t xml:space="preserve">Ζάντες αλουμινίου 17", 10-ακτίνων, ελαστικά 225 / 45 R17 (QLL) </t>
  </si>
  <si>
    <t xml:space="preserve">Ζάντες αλουμινίου 17", πολλαπλών ακτίνων, ελαστικά 225 / 45 R17 (QLL) </t>
  </si>
  <si>
    <t>Jet Black</t>
  </si>
  <si>
    <t>Ύφασμα</t>
  </si>
  <si>
    <t>μαύρη</t>
  </si>
  <si>
    <t>μαύρη/μπεζ</t>
  </si>
  <si>
    <t>Athena</t>
  </si>
  <si>
    <t xml:space="preserve">Ύφασμα/Morrocana </t>
  </si>
  <si>
    <t>Formula</t>
  </si>
  <si>
    <t xml:space="preserve">Jet Black </t>
  </si>
  <si>
    <t>Jet Black/
Light Neutral</t>
  </si>
  <si>
    <t>Siena II</t>
  </si>
  <si>
    <t>Δέρμα</t>
  </si>
  <si>
    <t>Λευκό &amp; Κόκκινο Χρώμα</t>
  </si>
  <si>
    <t>Royal Blue</t>
  </si>
  <si>
    <t>GDB</t>
  </si>
  <si>
    <t>Emerald Green / Carrageen</t>
  </si>
  <si>
    <t>Εσωτερική εμφάνιση</t>
  </si>
  <si>
    <t>Συναγερμός (εργοστασιακός)</t>
  </si>
  <si>
    <t>Πακέτο άνεσης καθισμάτων οδηγού/συνοδηγού</t>
  </si>
  <si>
    <t>2042 / 1809</t>
  </si>
  <si>
    <t>Μ/Δ</t>
  </si>
  <si>
    <t>11.5</t>
  </si>
  <si>
    <t>Ύψος στο κατώφλι</t>
  </si>
  <si>
    <t>Χώρος αποσκευών μόνο*</t>
  </si>
  <si>
    <t>Μέχρι την οροφή με αναδιπλωμένα τα πίσω καθίσματα *</t>
  </si>
  <si>
    <t>*Τιμές με κιτ επισκευής ελαστικών. Αντίστοιχες τιμές με ρεζέρβα space saver 310 &amp; 1150</t>
  </si>
  <si>
    <t>Β 1.0 XFL
(Start &amp; Stop)</t>
  </si>
  <si>
    <t>Β 1.6 DTE
(Start &amp; Stop)</t>
  </si>
  <si>
    <t>Β 1.6 DTH
(Start &amp; Stop)</t>
  </si>
  <si>
    <t>Β 1.6 DTH</t>
  </si>
  <si>
    <t>81 (110) / 3500</t>
  </si>
  <si>
    <t>300 / 1750 - 2000</t>
  </si>
  <si>
    <t>320 / 2000 - 2250</t>
  </si>
  <si>
    <t>MT-5</t>
  </si>
  <si>
    <t>AT-6</t>
  </si>
  <si>
    <t>5-τάχυτο μηχανικό</t>
  </si>
  <si>
    <t xml:space="preserve">Β 1.0 XFL Start &amp; Stop </t>
  </si>
  <si>
    <t>77 (105)</t>
  </si>
  <si>
    <t xml:space="preserve">Β 1.6 DTE Start &amp; Stop </t>
  </si>
  <si>
    <t>3,9 / 4,0</t>
  </si>
  <si>
    <t>3,1 / 3,3</t>
  </si>
  <si>
    <t>3,4 / 3,5</t>
  </si>
  <si>
    <t>90 / 93</t>
  </si>
  <si>
    <t>99 / 103</t>
  </si>
  <si>
    <t>115 / 119</t>
  </si>
  <si>
    <t>Διάμετρος/Διαδρομή</t>
  </si>
  <si>
    <t>74/77.4</t>
  </si>
  <si>
    <t>79.7/80.1</t>
  </si>
  <si>
    <t>Λόγος συμπίεσης</t>
  </si>
  <si>
    <t>16,5:1</t>
  </si>
  <si>
    <t>16,0:1</t>
  </si>
  <si>
    <t>205/55 R 16</t>
  </si>
  <si>
    <t>225/45 R 17</t>
  </si>
  <si>
    <t>C-A</t>
  </si>
  <si>
    <t>71 - 70 dB</t>
  </si>
  <si>
    <t>C</t>
  </si>
  <si>
    <t>B-A</t>
  </si>
  <si>
    <t>Χειριστήρια ηχοσυστήματος</t>
  </si>
  <si>
    <t>UC3</t>
  </si>
  <si>
    <t>MT6</t>
  </si>
  <si>
    <t>MT5</t>
  </si>
  <si>
    <t>AT6</t>
  </si>
  <si>
    <t>6-τάχυτο αυτόματο</t>
  </si>
  <si>
    <t>3,8 / 3,9</t>
  </si>
  <si>
    <t>(οι χαμηλότερες τιμές αφορούν ζάντες 16")</t>
  </si>
  <si>
    <t xml:space="preserve">Β 1.6 DTH Start &amp; Stop  </t>
  </si>
  <si>
    <t xml:space="preserve">Β 1.6 DTH </t>
  </si>
  <si>
    <t>Coconut / Dark Caramel</t>
  </si>
  <si>
    <t>Cool Beige / Granite Grey</t>
  </si>
  <si>
    <t xml:space="preserve">Αισθητήρες παρκαρίσματος, πίσω </t>
  </si>
  <si>
    <t>UD7</t>
  </si>
  <si>
    <t>GNG</t>
  </si>
  <si>
    <t>MTA</t>
  </si>
  <si>
    <t>5-τάχυτο MTA</t>
  </si>
  <si>
    <t>Β 1.6 DTR
(Start &amp; Stop)</t>
  </si>
  <si>
    <t>118 (160)</t>
  </si>
  <si>
    <t xml:space="preserve">Β 1.6 DTR Start &amp; Stop  </t>
  </si>
  <si>
    <t>77 (105) / 4500 - 6000</t>
  </si>
  <si>
    <t>170 / 1800 - 4300</t>
  </si>
  <si>
    <t>10,5:1</t>
  </si>
  <si>
    <t>350 / 1500 - 2250</t>
  </si>
  <si>
    <t>Versatility Pack</t>
  </si>
  <si>
    <t>WPG</t>
  </si>
  <si>
    <t>TASB</t>
  </si>
  <si>
    <t>Τέλος ταξινόμησης</t>
  </si>
  <si>
    <t>Τιμοκατάλογος</t>
  </si>
  <si>
    <t>Κινητήρας</t>
  </si>
  <si>
    <t>1.0lt Turbo ecoFLEX® S/S, 105hp</t>
  </si>
  <si>
    <t>Βενζίνη</t>
  </si>
  <si>
    <r>
      <t>1.6lt CDTI S/S, 110hp</t>
    </r>
    <r>
      <rPr>
        <sz val="13"/>
        <rFont val="Opel Sans Condensed"/>
        <family val="2"/>
        <charset val="161"/>
      </rPr>
      <t/>
    </r>
  </si>
  <si>
    <r>
      <t>1.6lt CDTI S/S, 136hp</t>
    </r>
    <r>
      <rPr>
        <sz val="13"/>
        <rFont val="Opel Sans Condensed"/>
        <family val="2"/>
        <charset val="161"/>
      </rPr>
      <t/>
    </r>
  </si>
  <si>
    <t>1.6lt CDTI BiTurbo S/S, 160hp</t>
  </si>
  <si>
    <r>
      <t>Πίσω ανάρτηση με σύνδεσμο Watt.</t>
    </r>
    <r>
      <rPr>
        <sz val="12"/>
        <color rgb="FFFF0000"/>
        <rFont val="Opel Sans Condensed"/>
        <family val="2"/>
        <charset val="161"/>
      </rPr>
      <t xml:space="preserve"> </t>
    </r>
    <r>
      <rPr>
        <b/>
        <sz val="12"/>
        <color rgb="FFFF0000"/>
        <rFont val="Opel Sans Condensed"/>
        <family val="2"/>
        <charset val="161"/>
      </rPr>
      <t>Μόνο με 1.6, 160hp</t>
    </r>
  </si>
  <si>
    <r>
      <t xml:space="preserve">CD, MP3. </t>
    </r>
    <r>
      <rPr>
        <b/>
        <sz val="12"/>
        <color rgb="FFFF0000"/>
        <rFont val="Opel Sans Condensed"/>
        <family val="2"/>
        <charset val="161"/>
      </rPr>
      <t>Μόνο με iO6</t>
    </r>
  </si>
  <si>
    <r>
      <t xml:space="preserve">Διπλή θύρα USB πίσω. </t>
    </r>
    <r>
      <rPr>
        <b/>
        <sz val="12"/>
        <color rgb="FFFF0000"/>
        <rFont val="Opel Sans Condensed"/>
        <family val="2"/>
        <charset val="161"/>
      </rPr>
      <t>Std με δερμάτινες ταπετσαρίες</t>
    </r>
  </si>
  <si>
    <r>
      <t>R 4.0 IntelliLink, BT</t>
    </r>
    <r>
      <rPr>
        <b/>
        <vertAlign val="superscript"/>
        <sz val="12"/>
        <color theme="1"/>
        <rFont val="Opel Sans Condensed"/>
        <family val="2"/>
        <charset val="161"/>
      </rPr>
      <t>1</t>
    </r>
    <r>
      <rPr>
        <b/>
        <sz val="12"/>
        <color theme="1"/>
        <rFont val="Opel Sans Condensed"/>
        <family val="2"/>
        <charset val="161"/>
      </rPr>
      <t>, Aux-in, Radio, με οθόνη αφής 7"</t>
    </r>
  </si>
  <si>
    <r>
      <t>Navi 900 IntelliLink</t>
    </r>
    <r>
      <rPr>
        <b/>
        <vertAlign val="superscript"/>
        <sz val="12"/>
        <color theme="1"/>
        <rFont val="Opel Sans Condensed"/>
        <family val="2"/>
        <charset val="161"/>
      </rPr>
      <t>2</t>
    </r>
    <r>
      <rPr>
        <b/>
        <sz val="12"/>
        <color theme="1"/>
        <rFont val="Opel Sans Condensed"/>
        <family val="2"/>
        <charset val="161"/>
      </rPr>
      <t>, BT</t>
    </r>
    <r>
      <rPr>
        <b/>
        <vertAlign val="superscript"/>
        <sz val="12"/>
        <color theme="1"/>
        <rFont val="Opel Sans Condensed"/>
        <family val="2"/>
        <charset val="161"/>
      </rPr>
      <t>1</t>
    </r>
    <r>
      <rPr>
        <b/>
        <sz val="12"/>
        <color theme="1"/>
        <rFont val="Opel Sans Condensed"/>
        <family val="2"/>
        <charset val="161"/>
      </rPr>
      <t>, Aux-in, Radio, με οθόνη αφής 8"</t>
    </r>
  </si>
  <si>
    <t xml:space="preserve">  - = δεν διατίθεται           s= standard    o=επιλογή χωρίς χρέωση           €=επιλογή με χρέωση (ενδεικτική λιανική τιμή)         p=επιλογή μέσω πακέτου</t>
  </si>
  <si>
    <r>
      <t xml:space="preserve">Ταπετσαρία, ύφασμα/Morrocana Athena/Jet Black. </t>
    </r>
    <r>
      <rPr>
        <b/>
        <sz val="12"/>
        <color rgb="FFFF0000"/>
        <rFont val="Opel Sans Condensed"/>
        <family val="2"/>
        <charset val="161"/>
      </rPr>
      <t>Όχι με SRY</t>
    </r>
  </si>
  <si>
    <r>
      <t xml:space="preserve">Ταπετσαρία, ύφασμα/Morrocana Jet Black / Light Neutral. </t>
    </r>
    <r>
      <rPr>
        <b/>
        <sz val="12"/>
        <color rgb="FFFF0000"/>
        <rFont val="Opel Sans Condensed"/>
        <family val="2"/>
        <charset val="161"/>
      </rPr>
      <t>Όχι με SRY</t>
    </r>
  </si>
  <si>
    <t>A69/SBK</t>
  </si>
  <si>
    <r>
      <t xml:space="preserve">Ταπετσαρία, ύφασμα/Morrocana Athena/Jet Black, με: 
</t>
    </r>
    <r>
      <rPr>
        <b/>
        <sz val="12"/>
        <color rgb="FF3333FF"/>
        <rFont val="Opel Sans Condensed"/>
        <family val="2"/>
        <charset val="161"/>
      </rPr>
      <t xml:space="preserve">Sport καθίσματα (AE4). </t>
    </r>
    <r>
      <rPr>
        <b/>
        <sz val="12"/>
        <color rgb="FFFF0000"/>
        <rFont val="Opel Sans Condensed"/>
        <family val="2"/>
        <charset val="161"/>
      </rPr>
      <t>(Μόνο με SRY)</t>
    </r>
  </si>
  <si>
    <r>
      <rPr>
        <vertAlign val="superscript"/>
        <sz val="10"/>
        <rFont val="Opel Sans Condensed"/>
        <family val="2"/>
        <charset val="161"/>
      </rPr>
      <t>(1)</t>
    </r>
    <r>
      <rPr>
        <sz val="10"/>
        <rFont val="Opel Sans Condensed"/>
        <family val="2"/>
        <charset val="161"/>
      </rPr>
      <t xml:space="preserve">   Δεν μπορεί να εξασφαλιστεί συμβατότητα με όλα τα κινητά τηλέφωνα και συνεπώς δεν υποστηρίζονται όλες οι λειτουργίες από όλα τα κινητά. </t>
    </r>
    <r>
      <rPr>
        <vertAlign val="superscript"/>
        <sz val="10"/>
        <rFont val="Opel Sans Condensed"/>
        <family val="2"/>
        <charset val="161"/>
      </rPr>
      <t>(2)</t>
    </r>
    <r>
      <rPr>
        <sz val="10"/>
        <rFont val="Opel Sans Condensed"/>
        <family val="2"/>
        <charset val="161"/>
      </rPr>
      <t xml:space="preserve"> Τo Navi 900 IntelliLink δεν υποστηρίζει φωνητικές εντολές στην Ελληνική γλώσσα</t>
    </r>
  </si>
  <si>
    <t>Διπλοί προεντατήρες στις εμπρός ζώνες ασφαλείας / Προεντατήρες στις πίσω εξωτερικές ζώνες ασφαλείας</t>
  </si>
  <si>
    <t>Προσκέφαλα εμπρός ρυθμιζόμενα καθ'ύψος / Τρία προσκέφαλα πίσω</t>
  </si>
  <si>
    <t>AJC / AQP</t>
  </si>
  <si>
    <r>
      <rPr>
        <sz val="12"/>
        <color theme="1"/>
        <rFont val="Opel Sans Condensed"/>
        <family val="2"/>
        <charset val="161"/>
      </rPr>
      <t>Σύστημα εμπρόσθιου φωτισμού IntelliLux, LED Matrix, με:</t>
    </r>
    <r>
      <rPr>
        <b/>
        <sz val="12"/>
        <color theme="1"/>
        <rFont val="Opel Sans Condensed"/>
        <family val="2"/>
        <charset val="161"/>
      </rPr>
      <t xml:space="preserve">
</t>
    </r>
    <r>
      <rPr>
        <b/>
        <sz val="12"/>
        <color rgb="FF3333FF"/>
        <rFont val="Opel Sans Condensed"/>
        <family val="2"/>
        <charset val="161"/>
      </rPr>
      <t>Πίσω φώτα LED (UGE) / Αυτόματη ρύθμιση ύψους προβολέων (TR7) / AFL (T95)</t>
    </r>
  </si>
  <si>
    <t>Ηλεκτρικά παράθυρα εμπρός / πίσω</t>
  </si>
  <si>
    <t>AXG &amp; AEF / AER</t>
  </si>
  <si>
    <t>Χειρολαβές θυρών στο χρώμα του αμαξώματος &amp; Σπόιλερ οροφής</t>
  </si>
  <si>
    <t>D75 / T43</t>
  </si>
  <si>
    <r>
      <t xml:space="preserve">Δερμάτινο τιμόνι 3-ακτίνων, με </t>
    </r>
    <r>
      <rPr>
        <sz val="12"/>
        <rFont val="Opel Sans Condensed"/>
        <family val="2"/>
        <charset val="161"/>
      </rPr>
      <t xml:space="preserve">χειριστήρια ηχοσυστήματος (UC3) </t>
    </r>
  </si>
  <si>
    <r>
      <rPr>
        <b/>
        <sz val="12"/>
        <color theme="1"/>
        <rFont val="Opel Sans Condensed"/>
        <family val="2"/>
        <charset val="161"/>
      </rPr>
      <t xml:space="preserve">Light Pack, με:
</t>
    </r>
    <r>
      <rPr>
        <b/>
        <sz val="12"/>
        <color rgb="FF3333FF"/>
        <rFont val="Opel Sans Condensed"/>
        <family val="2"/>
        <charset val="161"/>
      </rPr>
      <t>Σκιάδια με φωτιζόμενους καθρέπτες (D6I) / Φώτα ανάγνωσης, εμπρός/πίσω (C93/TR0)</t>
    </r>
  </si>
  <si>
    <t xml:space="preserve">  + = επιτρεπτός συνδυασμός               -= μη επιτρεπτός συνδυασμός</t>
  </si>
  <si>
    <t xml:space="preserve">     Μοντέλο - Περιγραφή</t>
  </si>
  <si>
    <t>Πετρέλαιο</t>
  </si>
  <si>
    <t>Εκπομπές Ρύπων
(CO2 Μικτού Κύκλου g/km)</t>
  </si>
  <si>
    <t>Συντελεστής 
Τέλους 
Ταξινόμησης</t>
  </si>
  <si>
    <r>
      <t xml:space="preserve">Προτεινόμενη Λιανική Τιμή
</t>
    </r>
    <r>
      <rPr>
        <b/>
        <sz val="14"/>
        <color rgb="FFFF0000"/>
        <rFont val="Opel Sans Condensed"/>
        <family val="2"/>
        <charset val="161"/>
      </rPr>
      <t>ΜΕ</t>
    </r>
    <r>
      <rPr>
        <b/>
        <sz val="14"/>
        <rFont val="Opel Sans Condensed"/>
        <family val="2"/>
      </rPr>
      <t xml:space="preserve"> Φόρους</t>
    </r>
  </si>
  <si>
    <t>ΦΠΑ</t>
  </si>
  <si>
    <r>
      <t xml:space="preserve">Προτεινόμενη Λιανική Τιμή
</t>
    </r>
    <r>
      <rPr>
        <b/>
        <sz val="14"/>
        <color rgb="FFFF0000"/>
        <rFont val="Opel Sans Condensed"/>
        <family val="2"/>
        <charset val="161"/>
      </rPr>
      <t>ΠΡΟ</t>
    </r>
    <r>
      <rPr>
        <b/>
        <sz val="14"/>
        <color rgb="FF0070C0"/>
        <rFont val="Opel Sans Condensed"/>
        <family val="2"/>
      </rPr>
      <t xml:space="preserve"> Φόρων</t>
    </r>
  </si>
  <si>
    <t>Ειδικές Κατηγορίες</t>
  </si>
  <si>
    <t>Κυβισμός (κ.ε.)</t>
  </si>
  <si>
    <t>Πολύτεκνοι</t>
  </si>
  <si>
    <t>Ανάπηροι</t>
  </si>
  <si>
    <r>
      <t xml:space="preserve">Προτεινόμενη Λιανική Τιμή
</t>
    </r>
    <r>
      <rPr>
        <b/>
        <sz val="12"/>
        <color rgb="FFFF0000"/>
        <rFont val="Opel Sans Condensed"/>
        <family val="2"/>
        <charset val="161"/>
      </rPr>
      <t>ΜΕ</t>
    </r>
    <r>
      <rPr>
        <b/>
        <sz val="12"/>
        <rFont val="Opel Sans Condensed"/>
        <family val="2"/>
      </rPr>
      <t xml:space="preserve"> Φόρους</t>
    </r>
  </si>
  <si>
    <r>
      <t xml:space="preserve">Προτεινόμενη Λιανική Τιμή
</t>
    </r>
    <r>
      <rPr>
        <b/>
        <sz val="12"/>
        <color rgb="FFFF0000"/>
        <rFont val="Opel Sans Condensed"/>
        <family val="2"/>
        <charset val="161"/>
      </rPr>
      <t xml:space="preserve">ΧΩΡΙΣ </t>
    </r>
    <r>
      <rPr>
        <b/>
        <sz val="12"/>
        <color rgb="FF0070C0"/>
        <rFont val="Opel Sans Condensed"/>
        <family val="2"/>
      </rPr>
      <t>Φόρους</t>
    </r>
  </si>
  <si>
    <t xml:space="preserve">Ταπετσαρία, ύφασμα/Morrocana Athena/Jet Black με Sport καθίσματα </t>
  </si>
  <si>
    <t>Navi 900 IntelliLink2, BT1, Aux-in, Radio, με οθόνη αφής 8"</t>
  </si>
  <si>
    <t>CD, MP3. Μόνο με iO6</t>
  </si>
  <si>
    <t>Διπλή θύρα USB πίσω. Std με δερμάτινες ταπετσαρίες</t>
  </si>
  <si>
    <t>Σύστημα εμπρόσθιου φωτισμού IntelliLux, LED Matrix</t>
  </si>
  <si>
    <t>Καθίσματα AGR, 18 κατευθύνσεων (Μόνο με SRY)</t>
  </si>
  <si>
    <t>Αμόλυβδη RON 95</t>
  </si>
  <si>
    <t>100 (136) / 3500-4000</t>
  </si>
  <si>
    <t>118 (160) / 4000</t>
  </si>
  <si>
    <t>Απόβαρο συμπ. Οδηγού (σύμφωνα με e4*2007/46*0996-01)</t>
  </si>
  <si>
    <r>
      <t xml:space="preserve">Αποδοτικότητα Καυσίμου Ελαστικού </t>
    </r>
    <r>
      <rPr>
        <vertAlign val="superscript"/>
        <sz val="12"/>
        <color rgb="FF000000"/>
        <rFont val="Opel Sans Condensed"/>
        <family val="2"/>
        <charset val="161"/>
      </rPr>
      <t>1,2</t>
    </r>
  </si>
  <si>
    <r>
      <t xml:space="preserve">Πρόσφυση Ελαστικού σε βρεγμένο οδόστρωμα </t>
    </r>
    <r>
      <rPr>
        <vertAlign val="superscript"/>
        <sz val="12"/>
        <color rgb="FF000000"/>
        <rFont val="Opel Sans Condensed"/>
        <family val="2"/>
        <charset val="161"/>
      </rPr>
      <t>1,2</t>
    </r>
  </si>
  <si>
    <r>
      <t xml:space="preserve">Εξωτερικός Θόρυβος Κύλησης Ελαστικού </t>
    </r>
    <r>
      <rPr>
        <vertAlign val="superscript"/>
        <sz val="12"/>
        <color rgb="FF000000"/>
        <rFont val="Opel Sans Condensed"/>
        <family val="2"/>
        <charset val="161"/>
      </rPr>
      <t>1,2</t>
    </r>
  </si>
  <si>
    <t>Easy 5T</t>
  </si>
  <si>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</si>
  <si>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u/>
        <sz val="10"/>
        <color theme="1"/>
        <rFont val="Opel Sans Condensed"/>
        <family val="2"/>
        <charset val="161"/>
      </rPr>
      <t>www.opel.gr/empeiria/anakyklosi.html</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</si>
  <si>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</si>
  <si>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QO3</t>
  </si>
  <si>
    <t>Selection</t>
  </si>
  <si>
    <t>Innovation</t>
  </si>
  <si>
    <t xml:space="preserve">Ένα αναδιπλούμενο κλειδί. </t>
  </si>
  <si>
    <t>KTM</t>
  </si>
  <si>
    <t>RSE</t>
  </si>
  <si>
    <t>Ζάντες αλουμινίου 16", ελαστικά 205/55 R16, ECO (RLK)</t>
  </si>
  <si>
    <t>0BE68 ITI1</t>
  </si>
  <si>
    <t>1.4lt Turbo S/S, 150hp</t>
  </si>
  <si>
    <t>0BE68 GFJ1</t>
  </si>
  <si>
    <t>5,5 / 5,7</t>
  </si>
  <si>
    <t>5,0 / 5,1</t>
  </si>
  <si>
    <t>4,0 / 4,1</t>
  </si>
  <si>
    <t>106 / 109</t>
  </si>
  <si>
    <t>Μετατρόχιο, εμπρός/πίσω</t>
  </si>
  <si>
    <t>1548/1565</t>
  </si>
  <si>
    <t>Πλάτος μεταξύ των θόλων/ανοίγματος</t>
  </si>
  <si>
    <t>1001/1001</t>
  </si>
  <si>
    <t>Μήκος χώρου φόρτωσης μέχρι τις πλάτες των πίσω καθισμάτων/με αναδιπλωμένα πίσω καθίσματα</t>
  </si>
  <si>
    <t>828/1575</t>
  </si>
  <si>
    <t>Επιτρεπόμενο φορτίο εμπρός/πίσω άξονα</t>
  </si>
  <si>
    <t>890/900</t>
  </si>
  <si>
    <t>890/910</t>
  </si>
  <si>
    <t>970/910</t>
  </si>
  <si>
    <t>980/910</t>
  </si>
  <si>
    <t>1020/900</t>
  </si>
  <si>
    <t>1010/910</t>
  </si>
  <si>
    <t>1230/610</t>
  </si>
  <si>
    <t>B 14 XFT
(Start &amp; Stop)</t>
  </si>
  <si>
    <t xml:space="preserve">B 14 XFT Start &amp; Stop </t>
  </si>
  <si>
    <t>110 (150)</t>
  </si>
  <si>
    <t>4,2 / 4,3</t>
  </si>
  <si>
    <t>4,9 / 5,1</t>
  </si>
  <si>
    <t>6,2 / 6,3</t>
  </si>
  <si>
    <t>114 / 117</t>
  </si>
  <si>
    <t>920/910</t>
  </si>
  <si>
    <t>1450/620</t>
  </si>
  <si>
    <t>74/81.3</t>
  </si>
  <si>
    <t>110 (150) / 5000 - 5600</t>
  </si>
  <si>
    <t>230 / 2000 - 4000</t>
  </si>
  <si>
    <r>
      <t xml:space="preserve">Δερμάτινη ταπετσαρία Siena II/Jet Black, με: 
</t>
    </r>
    <r>
      <rPr>
        <b/>
        <sz val="12"/>
        <color rgb="FF3333FF"/>
        <rFont val="Opel Sans Condensed"/>
        <family val="2"/>
        <charset val="161"/>
      </rPr>
      <t xml:space="preserve">Sport καθίσματα (AE4) / Θερμαινόμενα καθίσματα εμπρός/πίσω (KA1/KA6) / Θερμαινόμενο τιμόνι (UVD) / Διπλή θύρα USB πίσω (USS) / Σύστημα πολλαπλών χρήσεων "Power Flex" στην κεντρική κονσόλα (WLi) / Versatility Pack (WPG). </t>
    </r>
    <r>
      <rPr>
        <b/>
        <sz val="12"/>
        <color rgb="FFFF0000"/>
        <rFont val="Opel Sans Condensed"/>
        <family val="2"/>
        <charset val="161"/>
      </rPr>
      <t>(Μόνο με SRY)</t>
    </r>
  </si>
  <si>
    <t>Brilliant Χρώμα (GAZ, GG7)</t>
  </si>
  <si>
    <t>Μεταλλικά χρώματα (GAN, GB9, GDB, GDC, GR5, GWD, GWJ, G6R, H06)</t>
  </si>
  <si>
    <t>Opel OnStar</t>
  </si>
  <si>
    <t>UE1</t>
  </si>
  <si>
    <r>
      <t xml:space="preserve">Πακέτο Υποβοήθησης οδηγού, με κάμερα Opel Eye:
</t>
    </r>
    <r>
      <rPr>
        <b/>
        <sz val="12"/>
        <color rgb="FF3333FF"/>
        <rFont val="Opel Sans Condensed"/>
        <family val="2"/>
        <charset val="161"/>
      </rPr>
      <t xml:space="preserve"> Ένδειξη απόστασης προπορευόμενου οχήματος (UE4) / Προειδοποίηση εμπρόσθιας σύγκρουσης (UEU) / Αναγνώριση επικείμενης σύγκρουσης με λειτουργία περιορισμού σύγκρουσης χαμηλής ταχύτητας (UHY) / Υποβοήθηση επαναφοράς &amp; διατήρησης στη λωρίδα κυκλοφορίας (UHX) / Αναγνώριση σημάτων κυκλοφορίας (UVX) / Αυτόματη ρύθμιση προβολέων (UVG) </t>
    </r>
    <r>
      <rPr>
        <b/>
        <sz val="12"/>
        <color rgb="FFFF0000"/>
        <rFont val="Opel Sans Condensed"/>
        <family val="2"/>
        <charset val="161"/>
      </rPr>
      <t>(μόνο με T4L)</t>
    </r>
  </si>
  <si>
    <r>
      <t xml:space="preserve">Συναγερμός (εργοστασιακός), με: 
</t>
    </r>
    <r>
      <rPr>
        <b/>
        <sz val="12"/>
        <color rgb="FF3333FF"/>
        <rFont val="Opel Sans Condensed"/>
        <family val="2"/>
        <charset val="161"/>
      </rPr>
      <t xml:space="preserve">Αισθητήρα παραβίασης &amp; κλίσης αμαξώματος (UTU/UTV) </t>
    </r>
  </si>
  <si>
    <t xml:space="preserve">Ηλεκτρονικός Διζωνικός Κλιματισμός ECC. </t>
  </si>
  <si>
    <t>Φωτισμός θυρών</t>
  </si>
  <si>
    <t>C9B</t>
  </si>
  <si>
    <t>Κεντρικό υποβραχιόνιο, εμπρός</t>
  </si>
  <si>
    <t>Pull me over Red/Absolute Red</t>
  </si>
  <si>
    <t>GG7</t>
  </si>
  <si>
    <t>Switchblade/Sovereign Silver</t>
  </si>
  <si>
    <t xml:space="preserve">Black meet kettle/Mineral Black </t>
  </si>
  <si>
    <t>GB9</t>
  </si>
  <si>
    <t>Flip Chip/Magnetic Silver</t>
  </si>
  <si>
    <t>You drive me crazy/Cosmic Grey</t>
  </si>
  <si>
    <t>GR5</t>
  </si>
  <si>
    <t>Soft Bronze/Bronze Brown</t>
  </si>
  <si>
    <r>
      <t>Δερμάτινη ταπετσαρία Siena II/Jet Black</t>
    </r>
    <r>
      <rPr>
        <b/>
        <i/>
        <sz val="12"/>
        <color rgb="FF3333FF"/>
        <rFont val="Opel Sans Condensed"/>
        <family val="2"/>
        <charset val="161"/>
      </rPr>
      <t xml:space="preserve"> (Innovation)</t>
    </r>
  </si>
  <si>
    <t>Με φρένο, 12% κλίση / Χωρίς φρένο</t>
  </si>
  <si>
    <t>4,4 / 4,6</t>
  </si>
  <si>
    <t>3,4 / 3,6</t>
  </si>
  <si>
    <t>3,7 / 3,8</t>
  </si>
  <si>
    <t>4,4 / 4,5</t>
  </si>
  <si>
    <r>
      <t>Mέγιστη απόδοση ισχύος σε kW (hp) / σαλ</t>
    </r>
    <r>
      <rPr>
        <vertAlign val="superscript"/>
        <sz val="14"/>
        <color theme="1"/>
        <rFont val="Opel Sans Condensed"/>
        <family val="2"/>
        <charset val="161"/>
      </rPr>
      <t>-1</t>
    </r>
  </si>
  <si>
    <r>
      <t>Mέγιστη ροπή  Nm / σαλ</t>
    </r>
    <r>
      <rPr>
        <vertAlign val="superscript"/>
        <sz val="14"/>
        <color theme="1"/>
        <rFont val="Opel Sans Condensed"/>
        <family val="2"/>
        <charset val="161"/>
      </rPr>
      <t>-1</t>
    </r>
  </si>
  <si>
    <r>
      <t>Εκπομπές CO</t>
    </r>
    <r>
      <rPr>
        <b/>
        <vertAlign val="subscript"/>
        <sz val="18"/>
        <color theme="1"/>
        <rFont val="Opel Sans Condensed"/>
        <family val="2"/>
        <charset val="161"/>
      </rPr>
      <t>2</t>
    </r>
  </si>
  <si>
    <r>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t>
    </r>
    <r>
      <rPr>
        <b/>
        <vertAlign val="subscript"/>
        <sz val="12"/>
        <color theme="1"/>
        <rFont val="Opel Sans Condensed"/>
        <family val="2"/>
        <charset val="161"/>
      </rPr>
      <t>2</t>
    </r>
    <r>
      <rPr>
        <b/>
        <sz val="12"/>
        <color theme="1"/>
        <rFont val="Opel Sans Condensed"/>
        <family val="2"/>
        <charset val="161"/>
      </rPr>
      <t xml:space="preserve">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r>
  </si>
  <si>
    <t>Ημερομηνία Έκδοσης 23.12.2016</t>
  </si>
  <si>
    <t>102 / 104</t>
  </si>
  <si>
    <t>0BD68 CAG2</t>
  </si>
  <si>
    <t>0BD68 CAG1</t>
  </si>
  <si>
    <t>0BD68 IRI1</t>
  </si>
  <si>
    <t>0BD68 CAB2</t>
  </si>
  <si>
    <t>0BD68 GFJ2</t>
  </si>
  <si>
    <t>0BD68 IUI2</t>
  </si>
  <si>
    <t>0BD68 IFF2</t>
  </si>
  <si>
    <t>0BE68 IUI1</t>
  </si>
  <si>
    <t>0BE68 IFF1</t>
  </si>
  <si>
    <t>Opel Astra 5-θυρο</t>
  </si>
  <si>
    <t>Εκδόσεις/Κινητήρες Opel Astra 5θυρου</t>
  </si>
  <si>
    <t>Εξοπλισμός Opel Astra 5θυρου</t>
  </si>
  <si>
    <t>Ανάλυση τιμών Opel Astra 5θυρου</t>
  </si>
  <si>
    <t>Ανάλυση Τιμών Προαιρετικού Εξοπλισμού Opel Astra 5θυρου</t>
  </si>
  <si>
    <t>Συνδυασμοί Εξωτερικών Χρωμάτων &amp; Ταπετσαριών Opel Astra 5θυρου</t>
  </si>
  <si>
    <t>Τεχνικά Χαρακτηριστικά Opel Astra 5θυρου</t>
  </si>
  <si>
    <t>Ετικέτες Ελαστικών Opel Astra 5θυρου</t>
  </si>
  <si>
    <t>TAQE</t>
  </si>
  <si>
    <t>Πακέτο Υποβοήθησης οδηγού, με κάμερα Opel Eye</t>
  </si>
  <si>
    <r>
      <rPr>
        <b/>
        <sz val="12"/>
        <color theme="1"/>
        <rFont val="Opel Sans Condensed"/>
        <family val="2"/>
        <charset val="161"/>
      </rPr>
      <t>Πακέτο άνεσης καθισμάτων οδηγού/συνοδηγού, με:</t>
    </r>
    <r>
      <rPr>
        <sz val="12"/>
        <color theme="1"/>
        <rFont val="Opel Sans Condensed"/>
        <family val="2"/>
        <charset val="161"/>
      </rPr>
      <t xml:space="preserve">
</t>
    </r>
    <r>
      <rPr>
        <b/>
        <sz val="12"/>
        <color rgb="FF3333FF"/>
        <rFont val="Opel Sans Condensed"/>
        <family val="2"/>
        <charset val="161"/>
      </rPr>
      <t>Ρύθμιση καθίσματος οδηγού 8 κατευθύνσεων (AH4), (</t>
    </r>
    <r>
      <rPr>
        <b/>
        <sz val="12"/>
        <color rgb="FFFF0000"/>
        <rFont val="Opel Sans Condensed"/>
        <family val="2"/>
        <charset val="161"/>
      </rPr>
      <t xml:space="preserve">Όχι με AG1) / </t>
    </r>
    <r>
      <rPr>
        <b/>
        <sz val="12"/>
        <color rgb="FF3333FF"/>
        <rFont val="Opel Sans Condensed"/>
        <family val="2"/>
        <charset val="161"/>
      </rPr>
      <t xml:space="preserve">Ρύθμιση καθίσματος συνοδηγού 8 κατευθύνσεων (A53) / Ρύθμιση μήκους βάσης καθίσματος οδηγού/συνοδηγού (AHC/AHF) / Ηλεκτροπνευματική ρύθμιση στήριξης μέσης 4 κατευθύνσεων καθίσματος οδηγού/συνοδηγού (AVK/AVU) / Στην έκδοση Dynamic θήκες στις πλάτες των εμπρός καθισμάτων (EA1/EA2) 
</t>
    </r>
    <r>
      <rPr>
        <b/>
        <sz val="12"/>
        <color rgb="FFFF0000"/>
        <rFont val="Opel Sans Condensed"/>
        <family val="2"/>
        <charset val="161"/>
      </rPr>
      <t xml:space="preserve">Στο Innovation μόνο με TASB &amp; TAPQ. Στο Dynamic μόνο με TAQF </t>
    </r>
    <r>
      <rPr>
        <b/>
        <sz val="10"/>
        <color theme="1"/>
        <rFont val="Opel Sans Condensed"/>
        <family val="2"/>
        <charset val="161"/>
      </rPr>
      <t>(Οι ταπετσαρίες πρέπει να ορίζονται)</t>
    </r>
  </si>
  <si>
    <r>
      <t xml:space="preserve">Versatility Pack, με:
</t>
    </r>
    <r>
      <rPr>
        <b/>
        <sz val="12"/>
        <color rgb="FF3333FF"/>
        <rFont val="Opel Sans Condensed"/>
        <family val="2"/>
        <charset val="161"/>
      </rPr>
      <t xml:space="preserve">Αναδιπλούμενη πλάτη πίσω καθισμάτων 40/20/40 (ARJ) / Υποβραχιόνιο πίσω (DA5)  
</t>
    </r>
    <r>
      <rPr>
        <b/>
        <sz val="12"/>
        <color rgb="FFFF0000"/>
        <rFont val="Opel Sans Condensed"/>
        <family val="2"/>
        <charset val="161"/>
      </rPr>
      <t xml:space="preserve">Std με τη δερμάτινη ταπετσαρία TAPQ </t>
    </r>
  </si>
  <si>
    <t>p</t>
  </si>
  <si>
    <t>ZL3</t>
  </si>
  <si>
    <r>
      <t xml:space="preserve">Elegance Pack, με:
</t>
    </r>
    <r>
      <rPr>
        <b/>
        <sz val="12"/>
        <color rgb="FF3333FF"/>
        <rFont val="Opel Sans Condensed"/>
        <family val="2"/>
        <charset val="161"/>
      </rPr>
      <t>Κεντρικό υποβραχιόνιο, εμπρός (DBU) / Δερμάτινο τιμόνι (N34)</t>
    </r>
  </si>
  <si>
    <r>
      <t xml:space="preserve">Ταπετσαρία, ύφασμα Talino, Jet Black. </t>
    </r>
    <r>
      <rPr>
        <b/>
        <sz val="12"/>
        <color rgb="FFFF0000"/>
        <rFont val="Opel Sans Condensed"/>
        <family val="2"/>
        <charset val="161"/>
      </rPr>
      <t>Όχι με SRY</t>
    </r>
  </si>
  <si>
    <r>
      <t xml:space="preserve">Ταπετσαρία, Talino, Jet Black / Mid Atmosphere. </t>
    </r>
    <r>
      <rPr>
        <b/>
        <sz val="12"/>
        <color rgb="FFFF0000"/>
        <rFont val="Opel Sans Condensed"/>
        <family val="2"/>
        <charset val="161"/>
      </rPr>
      <t>Όχι με SRY
(μόνο κατόπιν παραγγελίας)</t>
    </r>
  </si>
  <si>
    <t>TAQG</t>
  </si>
  <si>
    <t>TAQF</t>
  </si>
  <si>
    <r>
      <t xml:space="preserve">Ταπετσαρία, ύφασμα Formula, Jet Black με: 
</t>
    </r>
    <r>
      <rPr>
        <b/>
        <sz val="12"/>
        <color rgb="FF3333FF"/>
        <rFont val="Opel Sans Condensed"/>
        <family val="2"/>
        <charset val="161"/>
      </rPr>
      <t>Sport καθίσματα (AE4).</t>
    </r>
    <r>
      <rPr>
        <sz val="12"/>
        <color theme="1"/>
        <rFont val="Opel Sans Condensed"/>
        <family val="2"/>
        <charset val="161"/>
      </rPr>
      <t xml:space="preserve"> </t>
    </r>
    <r>
      <rPr>
        <b/>
        <sz val="12"/>
        <color rgb="FFFF0000"/>
        <rFont val="Opel Sans Condensed"/>
        <family val="2"/>
        <charset val="161"/>
      </rPr>
      <t>(Μόνο με SRY)</t>
    </r>
  </si>
  <si>
    <r>
      <t xml:space="preserve">Καθίσματα AGR, 18 κατευθύνσεων </t>
    </r>
    <r>
      <rPr>
        <b/>
        <sz val="12"/>
        <color rgb="FFFF0000"/>
        <rFont val="Opel Sans Condensed"/>
        <family val="2"/>
        <charset val="161"/>
      </rPr>
      <t>(Μόνο με SRY)</t>
    </r>
    <r>
      <rPr>
        <b/>
        <sz val="12"/>
        <color theme="1"/>
        <rFont val="Opel Sans Condensed"/>
        <family val="2"/>
        <charset val="161"/>
      </rPr>
      <t xml:space="preserve">, με:
</t>
    </r>
    <r>
      <rPr>
        <b/>
        <sz val="12"/>
        <color rgb="FF3333FF"/>
        <rFont val="Opel Sans Condensed"/>
        <family val="2"/>
        <charset val="161"/>
      </rPr>
      <t xml:space="preserve">Ηλεκτροπνευματική λειτουργία μασάζ καθίσματος οδηγού (AF6), με λειτουργία μνήμης (A74) / Ηλεκτροπνευματικά ρυθμιζόμενα πλευρικά υποστηρίγματα καθίσματος οδηγού (AHE) / Ενεργό εξαερισμός βάσης και πλάτης καθίσματος οδηγού/συνοδηγού (KU1/KU3) / Δερμάτινη* ταπετσαρία (TAPQ)
</t>
    </r>
    <r>
      <rPr>
        <b/>
        <sz val="10"/>
        <color theme="1"/>
        <rFont val="Opel Sans Condensed"/>
        <family val="2"/>
        <charset val="161"/>
      </rPr>
      <t>(Η ταπετσαρία πρέπει να ορίζεται)</t>
    </r>
  </si>
  <si>
    <t>4 ηχεία (UW4) / Οθόνη πληροφόρησης οδηγού 3.5" (UDC) / Κεραία οροφής (U91) / Θύρα USB (MCY)</t>
  </si>
  <si>
    <r>
      <t xml:space="preserve">6 ηχεία (UZ6) / Οθόνη πληροφόρησης οδηγού 3.5" (UDC) / Κεραία τύπου "πτερύγιο καρχαρία" (US3) / Θύρα USB (MCY) 
</t>
    </r>
    <r>
      <rPr>
        <b/>
        <sz val="12"/>
        <color rgb="FFFF0000"/>
        <rFont val="Opel Sans Condensed"/>
        <family val="2"/>
        <charset val="161"/>
      </rPr>
      <t>Mε τον κινητήρα 1.0, ΜΤΑ η οθόνη πληροφόρησης οδηγού είναι 3.5" (UDC)</t>
    </r>
  </si>
  <si>
    <t xml:space="preserve">Αισθητήρες παρκαρίσματος, εμπρός / πίσω </t>
  </si>
  <si>
    <t>UD5</t>
  </si>
  <si>
    <t>UVC</t>
  </si>
  <si>
    <r>
      <t xml:space="preserve">Κάμερα οπισθοπορείας. </t>
    </r>
    <r>
      <rPr>
        <b/>
        <sz val="12"/>
        <color rgb="FFFF0000"/>
        <rFont val="Opel Sans Condensed"/>
        <family val="2"/>
        <charset val="161"/>
      </rPr>
      <t>Μόνο με αισθητήρες παρκαρίσματος εμπρός/πίσω (UD5)</t>
    </r>
  </si>
  <si>
    <r>
      <t xml:space="preserve">Προηγμένο σύστημα υποβοήθησης παρκαρίσματος (Advanced Park Pilot), με:
</t>
    </r>
    <r>
      <rPr>
        <b/>
        <sz val="12"/>
        <color rgb="FF3333FF"/>
        <rFont val="Opel Sans Condensed"/>
        <family val="2"/>
        <charset val="161"/>
      </rPr>
      <t xml:space="preserve">Προειδοποίηση τυφλού σημείου (UDQ) / Κάμερα οπισθοπορείας (UVC) </t>
    </r>
  </si>
  <si>
    <t>Talino</t>
  </si>
  <si>
    <t>Jet Black / Mid Atmosphere</t>
  </si>
  <si>
    <t>Ταπετσαρία, ύφασμα Formula, Jet Black με: 
Sport καθίσματα (AE4). (Μόνο με SRY)</t>
  </si>
  <si>
    <t>Κάμερα οπισθοπορείας. Μόνο με αισθητήρες παρκαρίσματος εμπρός/πίσω (UD5)</t>
  </si>
  <si>
    <t>Ηλεκτρονικός Διζωνικός Κλιματισμός ECC</t>
  </si>
  <si>
    <r>
      <rPr>
        <b/>
        <sz val="12"/>
        <color theme="1"/>
        <rFont val="Opel Sans Condensed"/>
        <family val="2"/>
        <charset val="161"/>
      </rPr>
      <t xml:space="preserve">Πακέτο Ορατότητας, </t>
    </r>
    <r>
      <rPr>
        <b/>
        <sz val="12"/>
        <color theme="1"/>
        <rFont val="Opel Sans Condensed"/>
        <family val="2"/>
        <charset val="161"/>
      </rPr>
      <t>με:</t>
    </r>
    <r>
      <rPr>
        <sz val="12"/>
        <color theme="1"/>
        <rFont val="Opel Sans Condensed"/>
        <family val="2"/>
        <charset val="161"/>
      </rPr>
      <t xml:space="preserve">
</t>
    </r>
    <r>
      <rPr>
        <b/>
        <sz val="12"/>
        <color rgb="FF3333FF"/>
        <rFont val="Opel Sans Condensed"/>
        <family val="2"/>
        <charset val="161"/>
      </rPr>
      <t>Αισθητήρα βροχής (CE1), Hλεκτροχρωματικό εσωτερικό καθρέπτη (DD8) &amp; Αυτόματο φωτισμό με αναγνώριση τούνελ (TTW)</t>
    </r>
  </si>
  <si>
    <t>1500/650</t>
  </si>
  <si>
    <t>1650/650</t>
  </si>
  <si>
    <t>1700/650</t>
  </si>
  <si>
    <t>1700/680</t>
  </si>
  <si>
    <t>MY'17.5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</si>
</sst>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2]\ #,##0"/>
    <numFmt numFmtId="170" formatCode="&quot;R$&quot;\ #,##0_);[Red]\(&quot;R$&quot;\ #,##0\)"/>
    <numFmt numFmtId="171" formatCode="&quot;R$&quot;\ #,##0.00_);[Red]\(&quot;R$&quot;\ #,##0.00\)"/>
    <numFmt numFmtId="172" formatCode="#,##0\ [$€-408]"/>
    <numFmt numFmtId="173" formatCode="[$€-2]\ #,##0;[Red]\-[$€-2]\ #,##0"/>
    <numFmt numFmtId="174" formatCode="[$-408]d\ mmmm\ yyyy;@"/>
    <numFmt numFmtId="175" formatCode="#,##0.00\ [$€-408]"/>
    <numFmt numFmtId="176" formatCode="#,##0\ [$€-1]"/>
    <numFmt numFmtId="177" formatCode="00"/>
    <numFmt numFmtId="178" formatCode="0.0"/>
  </numFmts>
  <fonts count="94">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MS Sans Serif"/>
      <family val="2"/>
      <charset val="161"/>
    </font>
    <font>
      <sz val="10"/>
      <name val="Arial"/>
      <family val="2"/>
    </font>
    <font>
      <sz val="10"/>
      <name val="MS Sans Serif"/>
      <family val="2"/>
    </font>
    <font>
      <sz val="10"/>
      <name val="Helv"/>
    </font>
    <font>
      <sz val="10"/>
      <color theme="1"/>
      <name val="Opel Sans"/>
      <family val="2"/>
    </font>
    <font>
      <sz val="10"/>
      <name val="Verdana"/>
      <family val="2"/>
      <charset val="161"/>
    </font>
    <font>
      <b/>
      <sz val="16"/>
      <color theme="1"/>
      <name val="Opel Sans"/>
      <family val="2"/>
    </font>
    <font>
      <sz val="10"/>
      <name val="Opel Sans Condensed"/>
      <family val="2"/>
      <charset val="161"/>
    </font>
    <font>
      <sz val="12"/>
      <name val="Opel Sans Condensed"/>
      <family val="2"/>
      <charset val="161"/>
    </font>
    <font>
      <sz val="11"/>
      <color theme="1"/>
      <name val="Opel Sans Condensed"/>
      <family val="2"/>
      <charset val="161"/>
    </font>
    <font>
      <b/>
      <sz val="16"/>
      <name val="Opel Sans Condensed"/>
      <family val="2"/>
      <charset val="161"/>
    </font>
    <font>
      <sz val="16"/>
      <name val="Opel Sans Condensed"/>
      <family val="2"/>
      <charset val="161"/>
    </font>
    <font>
      <b/>
      <sz val="20"/>
      <color theme="1"/>
      <name val="Opel Sans Condensed"/>
      <family val="2"/>
      <charset val="161"/>
    </font>
    <font>
      <b/>
      <sz val="25"/>
      <color theme="1"/>
      <name val="Opel Sans Condensed"/>
      <family val="2"/>
    </font>
    <font>
      <sz val="25"/>
      <name val="Opel Sans Condensed"/>
      <family val="2"/>
    </font>
    <font>
      <b/>
      <sz val="25"/>
      <name val="Opel Sans Condensed"/>
      <family val="2"/>
    </font>
    <font>
      <sz val="18"/>
      <name val="Opel Sans Condensed"/>
      <family val="2"/>
      <charset val="161"/>
    </font>
    <font>
      <sz val="25"/>
      <color indexed="10"/>
      <name val="Opel Sans Condensed"/>
      <family val="2"/>
    </font>
    <font>
      <i/>
      <sz val="25"/>
      <name val="Opel Sans Condensed"/>
      <family val="2"/>
    </font>
    <font>
      <sz val="13"/>
      <name val="Opel Sans Condensed"/>
      <family val="2"/>
      <charset val="161"/>
    </font>
    <font>
      <b/>
      <sz val="15"/>
      <color theme="1"/>
      <name val="Opel Sans Condensed"/>
      <family val="2"/>
      <charset val="161"/>
    </font>
    <font>
      <b/>
      <sz val="13"/>
      <color theme="1"/>
      <name val="Opel Sans Condensed"/>
      <family val="2"/>
      <charset val="161"/>
    </font>
    <font>
      <sz val="17"/>
      <name val="Opel Sans Condensed"/>
      <family val="2"/>
      <charset val="161"/>
    </font>
    <font>
      <sz val="13"/>
      <color theme="1"/>
      <name val="Opel Sans Condensed"/>
      <family val="2"/>
      <charset val="161"/>
    </font>
    <font>
      <sz val="25"/>
      <color indexed="12"/>
      <name val="Opel Sans Condensed"/>
      <family val="2"/>
    </font>
    <font>
      <sz val="22"/>
      <color theme="1"/>
      <name val="Opel Sans Condensed"/>
      <family val="2"/>
      <charset val="161"/>
    </font>
    <font>
      <b/>
      <sz val="20"/>
      <name val="Opel Sans Condensed"/>
      <family val="2"/>
      <charset val="161"/>
    </font>
    <font>
      <b/>
      <sz val="11"/>
      <color theme="0" tint="-0.499984740745262"/>
      <name val="Opel Sans Condensed"/>
      <family val="2"/>
      <charset val="161"/>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sz val="18"/>
      <color theme="1"/>
      <name val="Opel Sans Condensed"/>
      <family val="2"/>
      <charset val="161"/>
    </font>
    <font>
      <sz val="18"/>
      <color rgb="FFFF0000"/>
      <name val="Opel Sans Condensed"/>
      <family val="2"/>
      <charset val="161"/>
    </font>
    <font>
      <b/>
      <sz val="12"/>
      <name val="Opel Sans Condensed"/>
      <family val="2"/>
    </font>
    <font>
      <sz val="12"/>
      <name val="Verdana"/>
      <family val="2"/>
      <charset val="161"/>
    </font>
    <font>
      <b/>
      <sz val="16"/>
      <color theme="1"/>
      <name val="Opel Sans Condensed"/>
      <family val="2"/>
      <charset val="161"/>
    </font>
    <font>
      <sz val="12"/>
      <name val="Opel Sans Condensed"/>
      <family val="2"/>
    </font>
    <font>
      <sz val="12"/>
      <color theme="1"/>
      <name val="Opel Sans Condensed"/>
      <family val="2"/>
      <charset val="161"/>
    </font>
    <font>
      <b/>
      <sz val="12"/>
      <name val="Opel Sans Condensed"/>
      <family val="2"/>
      <charset val="161"/>
    </font>
    <font>
      <b/>
      <sz val="12"/>
      <color theme="1"/>
      <name val="Opel Sans Condensed"/>
      <family val="2"/>
      <charset val="161"/>
    </font>
    <font>
      <b/>
      <sz val="12"/>
      <color rgb="FFFF0000"/>
      <name val="Opel Sans Condensed"/>
      <family val="2"/>
      <charset val="161"/>
    </font>
    <font>
      <b/>
      <sz val="14"/>
      <color theme="1"/>
      <name val="Opel Sans Condensed"/>
      <family val="2"/>
      <charset val="161"/>
    </font>
    <font>
      <sz val="12"/>
      <color theme="1"/>
      <name val="Opel Sans Condensed"/>
      <family val="2"/>
    </font>
    <font>
      <b/>
      <sz val="12"/>
      <color theme="1"/>
      <name val="Opel Sans Condensed"/>
      <family val="2"/>
    </font>
    <font>
      <sz val="14"/>
      <color theme="1"/>
      <name val="Opel Sans Condensed"/>
      <family val="2"/>
      <charset val="161"/>
    </font>
    <font>
      <sz val="14"/>
      <name val="Opel Sans Condensed"/>
      <family val="2"/>
      <charset val="161"/>
    </font>
    <font>
      <sz val="12"/>
      <color rgb="FFFF0000"/>
      <name val="Opel Sans Condensed"/>
      <family val="2"/>
      <charset val="161"/>
    </font>
    <font>
      <b/>
      <sz val="12"/>
      <color rgb="FF3333FF"/>
      <name val="Opel Sans Condensed"/>
      <family val="2"/>
      <charset val="161"/>
    </font>
    <font>
      <b/>
      <vertAlign val="superscript"/>
      <sz val="12"/>
      <color theme="1"/>
      <name val="Opel Sans Condensed"/>
      <family val="2"/>
      <charset val="161"/>
    </font>
    <font>
      <b/>
      <sz val="14"/>
      <color theme="1"/>
      <name val="Opel Sans Condensed"/>
      <family val="2"/>
    </font>
    <font>
      <sz val="14"/>
      <name val="Opel Sans Condensed"/>
      <family val="2"/>
    </font>
    <font>
      <b/>
      <sz val="10"/>
      <name val="Opel Sans Condensed"/>
      <family val="2"/>
      <charset val="161"/>
    </font>
    <font>
      <vertAlign val="superscript"/>
      <sz val="10"/>
      <name val="Opel Sans Condensed"/>
      <family val="2"/>
      <charset val="161"/>
    </font>
    <font>
      <b/>
      <sz val="10"/>
      <color theme="1"/>
      <name val="Opel Sans Condensed"/>
      <family val="2"/>
      <charset val="161"/>
    </font>
    <font>
      <b/>
      <sz val="18"/>
      <name val="Opel Sans Condensed"/>
      <family val="2"/>
      <charset val="161"/>
    </font>
    <font>
      <b/>
      <sz val="14"/>
      <name val="Opel Sans Condensed"/>
      <family val="2"/>
    </font>
    <font>
      <sz val="14"/>
      <color indexed="8"/>
      <name val="Opel Sans Condensed"/>
      <family val="2"/>
    </font>
    <font>
      <b/>
      <sz val="14"/>
      <color indexed="8"/>
      <name val="Opel Sans Condensed"/>
      <family val="2"/>
    </font>
    <font>
      <b/>
      <sz val="12"/>
      <color indexed="10"/>
      <name val="Opel Sans Condensed"/>
      <family val="2"/>
    </font>
    <font>
      <sz val="12"/>
      <color indexed="10"/>
      <name val="Opel Sans Condensed"/>
      <family val="2"/>
    </font>
    <font>
      <sz val="12"/>
      <color rgb="FF00B0F0"/>
      <name val="Opel Sans Condensed"/>
      <family val="2"/>
    </font>
    <font>
      <b/>
      <sz val="12"/>
      <color rgb="FF00B0F0"/>
      <name val="Opel Sans Condensed"/>
      <family val="2"/>
    </font>
    <font>
      <sz val="12"/>
      <color indexed="12"/>
      <name val="Opel Sans Condensed"/>
      <family val="2"/>
    </font>
    <font>
      <b/>
      <i/>
      <sz val="12"/>
      <name val="Opel Sans Condensed"/>
      <family val="2"/>
    </font>
    <font>
      <b/>
      <i/>
      <sz val="12"/>
      <color theme="2" tint="-0.499984740745262"/>
      <name val="Opel Sans Condensed"/>
      <family val="2"/>
    </font>
    <font>
      <sz val="12"/>
      <color theme="2" tint="-0.499984740745262"/>
      <name val="Opel Sans Condensed"/>
      <family val="2"/>
    </font>
    <font>
      <b/>
      <sz val="14"/>
      <color rgb="FFFF0000"/>
      <name val="Opel Sans Condensed"/>
      <family val="2"/>
      <charset val="161"/>
    </font>
    <font>
      <b/>
      <sz val="14"/>
      <color rgb="FF0070C0"/>
      <name val="Opel Sans Condensed"/>
      <family val="2"/>
    </font>
    <font>
      <sz val="10"/>
      <color rgb="FF0070C0"/>
      <name val="Opel Sans Condensed"/>
      <family val="2"/>
    </font>
    <font>
      <b/>
      <sz val="14"/>
      <name val="Opel Sans Condensed"/>
      <family val="2"/>
      <charset val="161"/>
    </font>
    <font>
      <b/>
      <sz val="12"/>
      <color rgb="FF0070C0"/>
      <name val="Opel Sans Condensed"/>
      <family val="2"/>
    </font>
    <font>
      <b/>
      <i/>
      <sz val="12"/>
      <color rgb="FF3333FF"/>
      <name val="Opel Sans Condensed"/>
      <family val="2"/>
      <charset val="161"/>
    </font>
    <font>
      <vertAlign val="superscript"/>
      <sz val="12"/>
      <color rgb="FF000000"/>
      <name val="Opel Sans Condensed"/>
      <family val="2"/>
      <charset val="161"/>
    </font>
    <font>
      <sz val="11"/>
      <color rgb="FF000000"/>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vertAlign val="superscript"/>
      <sz val="14"/>
      <color theme="1"/>
      <name val="Opel Sans Condensed"/>
      <family val="2"/>
      <charset val="161"/>
    </font>
    <font>
      <b/>
      <vertAlign val="subscript"/>
      <sz val="18"/>
      <color theme="1"/>
      <name val="Opel Sans Condensed"/>
      <family val="2"/>
      <charset val="161"/>
    </font>
    <font>
      <b/>
      <vertAlign val="subscript"/>
      <sz val="12"/>
      <color theme="1"/>
      <name val="Opel Sans Condensed"/>
      <family val="2"/>
      <charset val="161"/>
    </font>
    <font>
      <sz val="22"/>
      <color rgb="FFFF0000"/>
      <name val="Opel Sans Condensed"/>
      <family val="2"/>
      <charset val="161"/>
    </font>
    <font>
      <b/>
      <i/>
      <sz val="12"/>
      <color theme="1"/>
      <name val="Opel Sans Condensed"/>
      <family val="2"/>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s>
  <borders count="42">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style="thin">
        <color indexed="9"/>
      </left>
      <right/>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left>
      <right/>
      <top style="thin">
        <color theme="0"/>
      </top>
      <bottom/>
      <diagonal/>
    </border>
    <border>
      <left style="thin">
        <color theme="0"/>
      </left>
      <right/>
      <top/>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bottom style="thin">
        <color theme="0"/>
      </bottom>
      <diagonal/>
    </border>
    <border>
      <left style="thin">
        <color indexed="9"/>
      </left>
      <right style="thin">
        <color theme="0"/>
      </right>
      <top style="thin">
        <color indexed="9"/>
      </top>
      <bottom/>
      <diagonal/>
    </border>
    <border>
      <left style="thin">
        <color indexed="9"/>
      </left>
      <right style="thin">
        <color theme="0"/>
      </right>
      <top/>
      <bottom style="thin">
        <color indexed="9"/>
      </bottom>
      <diagonal/>
    </border>
    <border>
      <left style="thin">
        <color theme="0"/>
      </left>
      <right/>
      <top style="thin">
        <color indexed="9"/>
      </top>
      <bottom style="thin">
        <color indexed="9"/>
      </bottom>
      <diagonal/>
    </border>
    <border>
      <left/>
      <right style="thin">
        <color theme="0"/>
      </right>
      <top style="thin">
        <color indexed="9"/>
      </top>
      <bottom style="thin">
        <color indexed="9"/>
      </bottom>
      <diagonal/>
    </border>
    <border>
      <left style="thin">
        <color theme="0"/>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style="thin">
        <color indexed="9"/>
      </left>
      <right/>
      <top style="thin">
        <color indexed="9"/>
      </top>
      <bottom/>
      <diagonal/>
    </border>
    <border>
      <left style="thin">
        <color theme="0"/>
      </left>
      <right style="thin">
        <color theme="0"/>
      </right>
      <top style="thin">
        <color indexed="9"/>
      </top>
      <bottom/>
      <diagonal/>
    </border>
    <border>
      <left/>
      <right/>
      <top style="thin">
        <color indexed="9"/>
      </top>
      <bottom style="thin">
        <color theme="0"/>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indexed="9"/>
      </top>
      <bottom/>
      <diagonal/>
    </border>
    <border>
      <left/>
      <right/>
      <top style="thin">
        <color theme="0"/>
      </top>
      <bottom/>
      <diagonal/>
    </border>
  </borders>
  <cellStyleXfs count="31">
    <xf numFmtId="0" fontId="0" fillId="0" borderId="0"/>
    <xf numFmtId="0" fontId="3" fillId="0" borderId="0" applyNumberFormat="0" applyFill="0" applyBorder="0" applyAlignment="0" applyProtection="0"/>
    <xf numFmtId="0" fontId="10" fillId="0" borderId="1"/>
    <xf numFmtId="166" fontId="12" fillId="0" borderId="0" applyFont="0" applyFill="0" applyBorder="0" applyAlignment="0" applyProtection="0"/>
    <xf numFmtId="167" fontId="12"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8" fontId="5" fillId="0" borderId="0" applyFill="0" applyBorder="0">
      <alignment horizontal="center" wrapText="1"/>
    </xf>
    <xf numFmtId="0" fontId="14" fillId="1" borderId="1" applyNumberFormat="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0" fontId="15" fillId="0" borderId="0"/>
    <xf numFmtId="0" fontId="15" fillId="0" borderId="0"/>
    <xf numFmtId="0" fontId="11" fillId="0" borderId="0"/>
    <xf numFmtId="0" fontId="13" fillId="0" borderId="0"/>
    <xf numFmtId="0" fontId="13" fillId="0" borderId="0"/>
    <xf numFmtId="0" fontId="13" fillId="0" borderId="0"/>
    <xf numFmtId="0" fontId="8" fillId="0" borderId="0"/>
    <xf numFmtId="0" fontId="2" fillId="0" borderId="0"/>
    <xf numFmtId="0" fontId="4" fillId="0" borderId="0"/>
    <xf numFmtId="0" fontId="1" fillId="0" borderId="0"/>
    <xf numFmtId="0" fontId="16" fillId="0" borderId="0"/>
  </cellStyleXfs>
  <cellXfs count="265">
    <xf numFmtId="0" fontId="0" fillId="0" borderId="0" xfId="0"/>
    <xf numFmtId="0" fontId="3" fillId="4" borderId="0" xfId="0" applyFont="1" applyFill="1" applyAlignment="1">
      <alignment horizontal="center"/>
    </xf>
    <xf numFmtId="0" fontId="0" fillId="4" borderId="0" xfId="0" applyFill="1"/>
    <xf numFmtId="0" fontId="20" fillId="0" borderId="0" xfId="29" applyFont="1"/>
    <xf numFmtId="0" fontId="20" fillId="4" borderId="0" xfId="29" applyFont="1" applyFill="1"/>
    <xf numFmtId="0" fontId="18" fillId="0" borderId="0" xfId="0" applyFont="1"/>
    <xf numFmtId="0" fontId="18" fillId="4" borderId="0" xfId="0" applyFont="1" applyFill="1"/>
    <xf numFmtId="0" fontId="19" fillId="0" borderId="0" xfId="0" applyFont="1"/>
    <xf numFmtId="0" fontId="23" fillId="4" borderId="12" xfId="0" applyFont="1" applyFill="1" applyBorder="1" applyAlignment="1">
      <alignment horizontal="left" vertical="center"/>
    </xf>
    <xf numFmtId="0" fontId="25" fillId="0" borderId="0" xfId="10" applyFont="1"/>
    <xf numFmtId="0" fontId="25" fillId="0" borderId="2" xfId="10" applyFont="1" applyBorder="1"/>
    <xf numFmtId="0" fontId="25" fillId="0" borderId="0" xfId="10" applyFont="1" applyBorder="1"/>
    <xf numFmtId="0" fontId="25" fillId="0" borderId="0" xfId="11" applyFont="1" applyFill="1" applyBorder="1"/>
    <xf numFmtId="0" fontId="26" fillId="2" borderId="0" xfId="13" applyFont="1" applyFill="1" applyBorder="1" applyAlignment="1">
      <alignment horizontal="center" vertical="center"/>
    </xf>
    <xf numFmtId="0" fontId="28" fillId="0" borderId="0" xfId="11" applyFont="1" applyFill="1" applyBorder="1" applyAlignment="1">
      <alignment horizontal="left"/>
    </xf>
    <xf numFmtId="0" fontId="29" fillId="0" borderId="0" xfId="11" applyFont="1" applyFill="1" applyBorder="1" applyAlignment="1">
      <alignment horizontal="center"/>
    </xf>
    <xf numFmtId="0" fontId="25" fillId="0" borderId="0" xfId="23" applyFont="1" applyAlignment="1"/>
    <xf numFmtId="0" fontId="28" fillId="0" borderId="0" xfId="11" applyFont="1" applyAlignment="1"/>
    <xf numFmtId="0" fontId="25" fillId="0" borderId="0" xfId="24" applyFont="1" applyAlignment="1"/>
    <xf numFmtId="0" fontId="25" fillId="0" borderId="0" xfId="11" applyFont="1" applyAlignment="1"/>
    <xf numFmtId="0" fontId="25" fillId="0" borderId="0" xfId="25" applyFont="1" applyFill="1"/>
    <xf numFmtId="0" fontId="25" fillId="0" borderId="0" xfId="11" applyFont="1" applyFill="1"/>
    <xf numFmtId="0" fontId="25" fillId="0" borderId="0" xfId="11" applyFont="1" applyAlignment="1">
      <alignment horizontal="center"/>
    </xf>
    <xf numFmtId="0" fontId="29" fillId="0" borderId="0" xfId="11" applyFont="1" applyAlignment="1">
      <alignment horizontal="center"/>
    </xf>
    <xf numFmtId="0" fontId="25" fillId="0" borderId="0" xfId="11" applyFont="1"/>
    <xf numFmtId="0" fontId="25" fillId="0" borderId="0" xfId="11" applyFont="1" applyBorder="1" applyAlignment="1">
      <alignment horizontal="left"/>
    </xf>
    <xf numFmtId="174" fontId="17" fillId="4" borderId="0" xfId="0" quotePrefix="1" applyNumberFormat="1" applyFont="1" applyFill="1" applyAlignment="1">
      <alignment horizontal="left" indent="2"/>
    </xf>
    <xf numFmtId="0" fontId="31" fillId="7" borderId="10" xfId="0" applyFont="1" applyFill="1" applyBorder="1" applyAlignment="1">
      <alignment horizontal="center" vertical="center" wrapText="1"/>
    </xf>
    <xf numFmtId="0" fontId="0" fillId="4" borderId="0" xfId="0" applyFill="1" applyAlignment="1">
      <alignment horizontal="left"/>
    </xf>
    <xf numFmtId="0" fontId="37" fillId="4" borderId="0" xfId="0" applyFont="1" applyFill="1" applyAlignment="1">
      <alignment horizontal="left" indent="2"/>
    </xf>
    <xf numFmtId="0" fontId="21" fillId="4" borderId="0" xfId="0" applyFont="1" applyFill="1" applyAlignment="1">
      <alignment horizontal="left" indent="2"/>
    </xf>
    <xf numFmtId="0" fontId="16" fillId="4" borderId="0" xfId="0" applyFont="1" applyFill="1"/>
    <xf numFmtId="0" fontId="37" fillId="4" borderId="0" xfId="0" applyFont="1" applyFill="1" applyAlignment="1">
      <alignment horizontal="left" wrapText="1" indent="2"/>
    </xf>
    <xf numFmtId="0" fontId="35" fillId="0" borderId="0" xfId="12" applyFont="1" applyAlignment="1">
      <alignment vertical="center"/>
    </xf>
    <xf numFmtId="0" fontId="35" fillId="4" borderId="2" xfId="12" applyFont="1" applyFill="1" applyBorder="1" applyAlignment="1">
      <alignment vertical="center"/>
    </xf>
    <xf numFmtId="0" fontId="40" fillId="4" borderId="2" xfId="12" applyFont="1" applyFill="1" applyBorder="1" applyAlignment="1">
      <alignment vertical="center"/>
    </xf>
    <xf numFmtId="0" fontId="39" fillId="4" borderId="2" xfId="12" applyFont="1" applyFill="1" applyBorder="1" applyAlignment="1">
      <alignment vertical="center"/>
    </xf>
    <xf numFmtId="0" fontId="24" fillId="7" borderId="0" xfId="10" applyFont="1" applyFill="1" applyBorder="1" applyAlignment="1">
      <alignment vertical="center" wrapText="1"/>
    </xf>
    <xf numFmtId="0" fontId="32" fillId="6" borderId="3" xfId="28" applyFont="1" applyFill="1" applyBorder="1" applyAlignment="1">
      <alignment horizontal="center" vertical="center" wrapText="1"/>
    </xf>
    <xf numFmtId="0" fontId="34" fillId="6" borderId="33" xfId="0" applyFont="1" applyFill="1" applyBorder="1" applyAlignment="1">
      <alignment horizontal="center" vertical="center" wrapText="1"/>
    </xf>
    <xf numFmtId="0" fontId="49" fillId="6" borderId="3" xfId="28" applyFont="1" applyFill="1" applyBorder="1" applyAlignment="1">
      <alignment vertical="center" wrapText="1"/>
    </xf>
    <xf numFmtId="172" fontId="51" fillId="6" borderId="3" xfId="15" applyNumberFormat="1" applyFont="1" applyFill="1" applyBorder="1" applyAlignment="1">
      <alignment horizontal="center" vertical="center" wrapText="1"/>
    </xf>
    <xf numFmtId="0" fontId="19" fillId="6" borderId="33" xfId="0" applyFont="1" applyFill="1" applyBorder="1" applyAlignment="1">
      <alignment horizontal="center" vertical="center" wrapText="1"/>
    </xf>
    <xf numFmtId="172" fontId="49" fillId="6" borderId="3" xfId="15" applyNumberFormat="1" applyFont="1" applyFill="1" applyBorder="1" applyAlignment="1">
      <alignment horizontal="center" vertical="center" wrapText="1"/>
    </xf>
    <xf numFmtId="0" fontId="34" fillId="6" borderId="3" xfId="0" applyFont="1" applyFill="1" applyBorder="1" applyAlignment="1">
      <alignment vertical="center" wrapText="1"/>
    </xf>
    <xf numFmtId="0" fontId="42" fillId="7" borderId="0" xfId="10" applyFont="1" applyFill="1" applyBorder="1" applyAlignment="1">
      <alignment horizontal="left" vertical="center" wrapText="1"/>
    </xf>
    <xf numFmtId="0" fontId="53" fillId="7" borderId="6" xfId="0" applyFont="1" applyFill="1" applyBorder="1" applyAlignment="1">
      <alignment horizontal="center" vertical="center"/>
    </xf>
    <xf numFmtId="0" fontId="53" fillId="7" borderId="9" xfId="0" applyFont="1" applyFill="1" applyBorder="1" applyAlignment="1">
      <alignment horizontal="center" vertical="center" wrapText="1"/>
    </xf>
    <xf numFmtId="0" fontId="53" fillId="7" borderId="10" xfId="1" applyFont="1" applyFill="1" applyBorder="1" applyAlignment="1">
      <alignment horizontal="center" vertical="center" wrapText="1"/>
    </xf>
    <xf numFmtId="0" fontId="56" fillId="7" borderId="9" xfId="0" applyFont="1" applyFill="1" applyBorder="1" applyAlignment="1">
      <alignment horizontal="center" vertical="center" wrapText="1"/>
    </xf>
    <xf numFmtId="0" fontId="57" fillId="0" borderId="0" xfId="0" applyFont="1"/>
    <xf numFmtId="0" fontId="59" fillId="6" borderId="4" xfId="0" applyFont="1" applyFill="1" applyBorder="1" applyAlignment="1">
      <alignment horizontal="left" vertical="center" wrapText="1"/>
    </xf>
    <xf numFmtId="0" fontId="49" fillId="6" borderId="8" xfId="0" applyFont="1" applyFill="1" applyBorder="1" applyAlignment="1">
      <alignment horizontal="left" vertical="center" wrapText="1"/>
    </xf>
    <xf numFmtId="0" fontId="51" fillId="6" borderId="3" xfId="0" applyFont="1" applyFill="1" applyBorder="1" applyAlignment="1">
      <alignment horizontal="center" vertical="center" wrapText="1"/>
    </xf>
    <xf numFmtId="173" fontId="51" fillId="6" borderId="13" xfId="0" applyNumberFormat="1" applyFont="1" applyFill="1" applyBorder="1" applyAlignment="1">
      <alignment horizontal="center" vertical="center"/>
    </xf>
    <xf numFmtId="0" fontId="51" fillId="6" borderId="8" xfId="0" applyFont="1" applyFill="1" applyBorder="1" applyAlignment="1">
      <alignment horizontal="left" vertical="center" wrapText="1"/>
    </xf>
    <xf numFmtId="0" fontId="18" fillId="4" borderId="0" xfId="0" applyFont="1" applyFill="1" applyBorder="1"/>
    <xf numFmtId="0" fontId="63" fillId="0" borderId="0" xfId="0" applyFont="1" applyAlignment="1"/>
    <xf numFmtId="0" fontId="43" fillId="7" borderId="0" xfId="10" applyFont="1" applyFill="1" applyBorder="1" applyAlignment="1">
      <alignment horizontal="left" vertical="center" indent="1"/>
    </xf>
    <xf numFmtId="0" fontId="27" fillId="0" borderId="0" xfId="10" applyFont="1"/>
    <xf numFmtId="0" fontId="44" fillId="0" borderId="3" xfId="0" applyFont="1" applyFill="1" applyBorder="1"/>
    <xf numFmtId="0" fontId="43" fillId="2" borderId="2" xfId="0" applyFont="1" applyFill="1" applyBorder="1"/>
    <xf numFmtId="0" fontId="27" fillId="0" borderId="0" xfId="0" applyFont="1"/>
    <xf numFmtId="172" fontId="51" fillId="6" borderId="3" xfId="15" applyNumberFormat="1" applyFont="1" applyFill="1" applyBorder="1" applyAlignment="1">
      <alignment horizontal="center" vertical="center"/>
    </xf>
    <xf numFmtId="169" fontId="51" fillId="6" borderId="2" xfId="0" applyNumberFormat="1" applyFont="1" applyFill="1" applyBorder="1" applyAlignment="1">
      <alignment horizontal="center" vertical="center"/>
    </xf>
    <xf numFmtId="172" fontId="51" fillId="6" borderId="13" xfId="15" applyNumberFormat="1" applyFont="1" applyFill="1" applyBorder="1" applyAlignment="1">
      <alignment horizontal="center" vertical="center"/>
    </xf>
    <xf numFmtId="0" fontId="49" fillId="6" borderId="8" xfId="0" applyFont="1" applyFill="1" applyBorder="1" applyAlignment="1">
      <alignment horizontal="left" vertical="top" wrapText="1"/>
    </xf>
    <xf numFmtId="0" fontId="27" fillId="4" borderId="0" xfId="0" applyFont="1" applyFill="1"/>
    <xf numFmtId="0" fontId="43" fillId="4" borderId="0" xfId="0" applyFont="1" applyFill="1" applyAlignment="1">
      <alignment vertical="top"/>
    </xf>
    <xf numFmtId="0" fontId="66" fillId="4" borderId="0" xfId="1" applyFont="1" applyFill="1"/>
    <xf numFmtId="0" fontId="43" fillId="0" borderId="0" xfId="0" applyFont="1"/>
    <xf numFmtId="0" fontId="66" fillId="0" borderId="0" xfId="1" applyFont="1"/>
    <xf numFmtId="0" fontId="51" fillId="6" borderId="8" xfId="0" applyFont="1" applyFill="1" applyBorder="1" applyAlignment="1">
      <alignment horizontal="left" vertical="top" wrapText="1"/>
    </xf>
    <xf numFmtId="0" fontId="67" fillId="2" borderId="0" xfId="13" applyFont="1" applyFill="1" applyBorder="1" applyAlignment="1">
      <alignment horizontal="centerContinuous" vertical="center"/>
    </xf>
    <xf numFmtId="0" fontId="67" fillId="0" borderId="0" xfId="11" applyFont="1" applyFill="1" applyBorder="1" applyAlignment="1">
      <alignment horizontal="left"/>
    </xf>
    <xf numFmtId="0" fontId="61" fillId="6" borderId="23" xfId="23" applyFont="1" applyFill="1" applyBorder="1" applyAlignment="1">
      <alignment horizontal="center" vertical="center" wrapText="1"/>
    </xf>
    <xf numFmtId="0" fontId="68" fillId="2" borderId="0" xfId="13" applyFont="1" applyFill="1" applyBorder="1" applyAlignment="1">
      <alignment horizontal="center" vertical="center" wrapText="1"/>
    </xf>
    <xf numFmtId="0" fontId="62" fillId="0" borderId="0" xfId="11" applyFont="1" applyFill="1" applyBorder="1"/>
    <xf numFmtId="0" fontId="61" fillId="6" borderId="15" xfId="23" applyFont="1" applyFill="1" applyBorder="1" applyAlignment="1">
      <alignment horizontal="center" vertical="center" wrapText="1"/>
    </xf>
    <xf numFmtId="0" fontId="61" fillId="6" borderId="13" xfId="23" applyFont="1" applyFill="1" applyBorder="1" applyAlignment="1">
      <alignment horizontal="center" vertical="center" wrapText="1"/>
    </xf>
    <xf numFmtId="0" fontId="61" fillId="6" borderId="13" xfId="19" applyFont="1" applyFill="1" applyBorder="1" applyAlignment="1">
      <alignment horizontal="center" vertical="center" wrapText="1"/>
    </xf>
    <xf numFmtId="0" fontId="61" fillId="7" borderId="24" xfId="23" applyFont="1" applyFill="1" applyBorder="1" applyAlignment="1">
      <alignment horizontal="left" vertical="center" wrapText="1"/>
    </xf>
    <xf numFmtId="1" fontId="61" fillId="7" borderId="23" xfId="23" applyNumberFormat="1" applyFont="1" applyFill="1" applyBorder="1" applyAlignment="1">
      <alignment horizontal="center" vertical="center"/>
    </xf>
    <xf numFmtId="177" fontId="69" fillId="2" borderId="0" xfId="23" applyNumberFormat="1" applyFont="1" applyFill="1" applyBorder="1" applyAlignment="1">
      <alignment horizontal="center" vertical="center" wrapText="1"/>
    </xf>
    <xf numFmtId="1" fontId="69" fillId="2" borderId="0" xfId="23" applyNumberFormat="1" applyFont="1" applyFill="1" applyBorder="1" applyAlignment="1">
      <alignment horizontal="center" vertical="center" wrapText="1"/>
    </xf>
    <xf numFmtId="0" fontId="62" fillId="0" borderId="13" xfId="0" applyFont="1" applyBorder="1"/>
    <xf numFmtId="0" fontId="62" fillId="0" borderId="13" xfId="11" applyFont="1" applyFill="1" applyBorder="1"/>
    <xf numFmtId="0" fontId="54" fillId="6" borderId="13" xfId="19" applyFont="1" applyFill="1" applyBorder="1" applyAlignment="1">
      <alignment horizontal="left" vertical="center" wrapText="1"/>
    </xf>
    <xf numFmtId="0" fontId="55" fillId="6" borderId="13" xfId="23" applyFont="1" applyFill="1" applyBorder="1" applyAlignment="1">
      <alignment horizontal="center" vertical="center"/>
    </xf>
    <xf numFmtId="0" fontId="55" fillId="6" borderId="13" xfId="19" applyNumberFormat="1" applyFont="1" applyFill="1" applyBorder="1" applyAlignment="1">
      <alignment horizontal="center" vertical="center"/>
    </xf>
    <xf numFmtId="0" fontId="45" fillId="2" borderId="13" xfId="13" applyFont="1" applyFill="1" applyBorder="1" applyAlignment="1">
      <alignment horizontal="center" vertical="center"/>
    </xf>
    <xf numFmtId="0" fontId="48" fillId="0" borderId="13" xfId="11" applyFont="1" applyFill="1" applyBorder="1"/>
    <xf numFmtId="0" fontId="70" fillId="2" borderId="13" xfId="13" applyFont="1" applyFill="1" applyBorder="1" applyAlignment="1">
      <alignment horizontal="center" vertical="center"/>
    </xf>
    <xf numFmtId="0" fontId="71" fillId="0" borderId="13" xfId="11" applyFont="1" applyFill="1" applyBorder="1"/>
    <xf numFmtId="49" fontId="45" fillId="2" borderId="13" xfId="13" applyNumberFormat="1" applyFont="1" applyFill="1" applyBorder="1" applyAlignment="1">
      <alignment horizontal="center" vertical="center"/>
    </xf>
    <xf numFmtId="0" fontId="72" fillId="0" borderId="13" xfId="0" applyFont="1" applyBorder="1"/>
    <xf numFmtId="0" fontId="73" fillId="2" borderId="13" xfId="13" applyFont="1" applyFill="1" applyBorder="1" applyAlignment="1">
      <alignment horizontal="center" vertical="center"/>
    </xf>
    <xf numFmtId="0" fontId="72" fillId="0" borderId="13" xfId="11" applyFont="1" applyFill="1" applyBorder="1"/>
    <xf numFmtId="0" fontId="41" fillId="7" borderId="5" xfId="10" applyFont="1" applyFill="1" applyBorder="1" applyAlignment="1">
      <alignment vertical="center" wrapText="1"/>
    </xf>
    <xf numFmtId="0" fontId="74" fillId="0" borderId="0" xfId="12" applyFont="1" applyAlignment="1">
      <alignment vertical="center"/>
    </xf>
    <xf numFmtId="3" fontId="45" fillId="6" borderId="6" xfId="12" applyNumberFormat="1" applyFont="1" applyFill="1" applyBorder="1" applyAlignment="1">
      <alignment horizontal="left" vertical="center"/>
    </xf>
    <xf numFmtId="0" fontId="74" fillId="3" borderId="0" xfId="12" applyFont="1" applyFill="1" applyAlignment="1">
      <alignment vertical="center"/>
    </xf>
    <xf numFmtId="3" fontId="55" fillId="6" borderId="6" xfId="12" applyNumberFormat="1" applyFont="1" applyFill="1" applyBorder="1" applyAlignment="1">
      <alignment horizontal="left" vertical="center"/>
    </xf>
    <xf numFmtId="0" fontId="54" fillId="3" borderId="0" xfId="12" applyFont="1" applyFill="1" applyAlignment="1">
      <alignment vertical="center"/>
    </xf>
    <xf numFmtId="0" fontId="48" fillId="3" borderId="0" xfId="12" applyFont="1" applyFill="1" applyAlignment="1">
      <alignment vertical="center"/>
    </xf>
    <xf numFmtId="0" fontId="75" fillId="4" borderId="10" xfId="14" applyFont="1" applyFill="1" applyBorder="1" applyAlignment="1">
      <alignment horizontal="left" vertical="center"/>
    </xf>
    <xf numFmtId="0" fontId="75" fillId="4" borderId="7" xfId="14" applyFont="1" applyFill="1" applyBorder="1" applyAlignment="1">
      <alignment horizontal="center" vertical="center"/>
    </xf>
    <xf numFmtId="0" fontId="76" fillId="4" borderId="7" xfId="14" applyFont="1" applyFill="1" applyBorder="1" applyAlignment="1">
      <alignment horizontal="center" vertical="center"/>
    </xf>
    <xf numFmtId="12" fontId="45" fillId="7" borderId="10" xfId="14" applyNumberFormat="1" applyFont="1" applyFill="1" applyBorder="1" applyAlignment="1">
      <alignment vertical="center"/>
    </xf>
    <xf numFmtId="0" fontId="75" fillId="6" borderId="2" xfId="14" applyFont="1" applyFill="1" applyBorder="1" applyAlignment="1">
      <alignment horizontal="left" vertical="center"/>
    </xf>
    <xf numFmtId="0" fontId="75" fillId="6" borderId="2" xfId="14" applyFont="1" applyFill="1" applyBorder="1" applyAlignment="1">
      <alignment horizontal="center" vertical="center"/>
    </xf>
    <xf numFmtId="0" fontId="75" fillId="6" borderId="10" xfId="14" applyFont="1" applyFill="1" applyBorder="1" applyAlignment="1">
      <alignment horizontal="left" vertical="center"/>
    </xf>
    <xf numFmtId="0" fontId="75" fillId="6" borderId="2" xfId="14" applyFont="1" applyFill="1" applyBorder="1" applyAlignment="1">
      <alignment horizontal="left" vertical="center" wrapText="1"/>
    </xf>
    <xf numFmtId="4" fontId="77" fillId="0" borderId="0" xfId="12" applyNumberFormat="1" applyFont="1" applyAlignment="1">
      <alignment vertical="center"/>
    </xf>
    <xf numFmtId="4" fontId="74" fillId="0" borderId="0" xfId="12" applyNumberFormat="1" applyFont="1" applyAlignment="1">
      <alignment vertical="center"/>
    </xf>
    <xf numFmtId="9" fontId="80" fillId="4" borderId="2" xfId="12" applyNumberFormat="1" applyFont="1" applyFill="1" applyBorder="1" applyAlignment="1">
      <alignment horizontal="center" vertical="center"/>
    </xf>
    <xf numFmtId="1" fontId="67" fillId="7" borderId="13" xfId="12" applyNumberFormat="1" applyFont="1" applyFill="1" applyBorder="1" applyAlignment="1">
      <alignment horizontal="center" vertical="center" wrapText="1"/>
    </xf>
    <xf numFmtId="1" fontId="19" fillId="6" borderId="2" xfId="12" applyNumberFormat="1" applyFont="1" applyFill="1" applyBorder="1" applyAlignment="1">
      <alignment horizontal="center" vertical="center" wrapText="1"/>
    </xf>
    <xf numFmtId="3" fontId="19" fillId="6" borderId="2" xfId="12" applyNumberFormat="1" applyFont="1" applyFill="1" applyBorder="1" applyAlignment="1">
      <alignment horizontal="center" vertical="center" wrapText="1"/>
    </xf>
    <xf numFmtId="0" fontId="50" fillId="6" borderId="2" xfId="27" applyFont="1" applyFill="1" applyBorder="1" applyAlignment="1">
      <alignment horizontal="center" vertical="center" wrapText="1"/>
    </xf>
    <xf numFmtId="10" fontId="50" fillId="6" borderId="2" xfId="27" applyNumberFormat="1" applyFont="1" applyFill="1" applyBorder="1" applyAlignment="1">
      <alignment horizontal="center" vertical="center" wrapText="1"/>
    </xf>
    <xf numFmtId="0" fontId="81" fillId="7" borderId="0" xfId="0" applyFont="1" applyFill="1" applyAlignment="1">
      <alignment horizontal="center"/>
    </xf>
    <xf numFmtId="0" fontId="81" fillId="7" borderId="0" xfId="0" applyFont="1" applyFill="1" applyAlignment="1"/>
    <xf numFmtId="12" fontId="45" fillId="7" borderId="7" xfId="14" applyNumberFormat="1" applyFont="1" applyFill="1" applyBorder="1" applyAlignment="1">
      <alignment horizontal="center" vertical="center"/>
    </xf>
    <xf numFmtId="4" fontId="45" fillId="7" borderId="2" xfId="12" applyNumberFormat="1" applyFont="1" applyFill="1" applyBorder="1" applyAlignment="1">
      <alignment horizontal="center" vertical="center" wrapText="1"/>
    </xf>
    <xf numFmtId="4" fontId="82" fillId="7" borderId="2" xfId="12" applyNumberFormat="1" applyFont="1" applyFill="1" applyBorder="1" applyAlignment="1">
      <alignment horizontal="center" vertical="center" wrapText="1"/>
    </xf>
    <xf numFmtId="0" fontId="75" fillId="6" borderId="10" xfId="14" applyFont="1" applyFill="1" applyBorder="1" applyAlignment="1">
      <alignment horizontal="left" vertical="center" wrapText="1"/>
    </xf>
    <xf numFmtId="176" fontId="55" fillId="6" borderId="2" xfId="12" applyNumberFormat="1" applyFont="1" applyFill="1" applyBorder="1" applyAlignment="1">
      <alignment horizontal="center" vertical="center"/>
    </xf>
    <xf numFmtId="176" fontId="45" fillId="7" borderId="7" xfId="14" applyNumberFormat="1" applyFont="1" applyFill="1" applyBorder="1" applyAlignment="1">
      <alignment vertical="center"/>
    </xf>
    <xf numFmtId="2" fontId="74" fillId="4" borderId="0" xfId="12" applyNumberFormat="1" applyFont="1" applyFill="1" applyBorder="1" applyAlignment="1">
      <alignment horizontal="center" vertical="center" wrapText="1"/>
    </xf>
    <xf numFmtId="3" fontId="50" fillId="6" borderId="10" xfId="12" applyNumberFormat="1" applyFont="1" applyFill="1" applyBorder="1" applyAlignment="1">
      <alignment horizontal="center" vertical="center"/>
    </xf>
    <xf numFmtId="3" fontId="51" fillId="6" borderId="10" xfId="12" applyNumberFormat="1" applyFont="1" applyFill="1" applyBorder="1" applyAlignment="1">
      <alignment horizontal="center" vertical="center"/>
    </xf>
    <xf numFmtId="0" fontId="35" fillId="7" borderId="6" xfId="12" applyFont="1" applyFill="1" applyBorder="1" applyAlignment="1">
      <alignment vertical="center"/>
    </xf>
    <xf numFmtId="0" fontId="81" fillId="7" borderId="0" xfId="0" applyFont="1" applyFill="1" applyAlignment="1">
      <alignment vertical="center"/>
    </xf>
    <xf numFmtId="0" fontId="55" fillId="5" borderId="13" xfId="23" applyFont="1" applyFill="1" applyBorder="1" applyAlignment="1">
      <alignment vertical="center" wrapText="1"/>
    </xf>
    <xf numFmtId="0" fontId="36" fillId="0" borderId="0" xfId="10" applyFont="1" applyAlignment="1">
      <alignment vertical="center"/>
    </xf>
    <xf numFmtId="0" fontId="54" fillId="4" borderId="0" xfId="12" applyFont="1" applyFill="1" applyAlignment="1">
      <alignment vertical="center"/>
    </xf>
    <xf numFmtId="0" fontId="19" fillId="4" borderId="0" xfId="0" applyFont="1" applyFill="1"/>
    <xf numFmtId="0" fontId="30" fillId="4" borderId="0" xfId="0" applyFont="1" applyFill="1" applyBorder="1"/>
    <xf numFmtId="0" fontId="30" fillId="4" borderId="0" xfId="0" applyFont="1" applyFill="1" applyBorder="1" applyAlignment="1">
      <alignment horizontal="center"/>
    </xf>
    <xf numFmtId="0" fontId="50" fillId="6" borderId="10" xfId="30" applyFont="1" applyFill="1" applyBorder="1" applyAlignment="1">
      <alignment vertical="center" wrapText="1"/>
    </xf>
    <xf numFmtId="3" fontId="50" fillId="6" borderId="2" xfId="30" applyNumberFormat="1" applyFont="1" applyFill="1" applyBorder="1" applyAlignment="1">
      <alignment horizontal="center" vertical="center" wrapText="1"/>
    </xf>
    <xf numFmtId="3" fontId="50" fillId="6" borderId="6" xfId="30" applyNumberFormat="1" applyFont="1" applyFill="1" applyBorder="1" applyAlignment="1">
      <alignment horizontal="center" vertical="center" wrapText="1"/>
    </xf>
    <xf numFmtId="3" fontId="50" fillId="6" borderId="2" xfId="30" applyNumberFormat="1" applyFont="1" applyFill="1" applyBorder="1" applyAlignment="1">
      <alignment horizontal="center" vertical="center"/>
    </xf>
    <xf numFmtId="3" fontId="50" fillId="6" borderId="6" xfId="30" applyNumberFormat="1" applyFont="1" applyFill="1" applyBorder="1" applyAlignment="1">
      <alignment horizontal="center" vertical="center"/>
    </xf>
    <xf numFmtId="176" fontId="0" fillId="0" borderId="0" xfId="0" applyNumberFormat="1"/>
    <xf numFmtId="175" fontId="54" fillId="4" borderId="0" xfId="12" applyNumberFormat="1" applyFont="1" applyFill="1" applyAlignment="1">
      <alignment vertical="center"/>
    </xf>
    <xf numFmtId="0" fontId="86" fillId="0" borderId="39" xfId="27" applyFont="1" applyFill="1" applyBorder="1" applyAlignment="1">
      <alignment vertical="center" wrapText="1"/>
    </xf>
    <xf numFmtId="0" fontId="86" fillId="0" borderId="0" xfId="27" applyFont="1" applyFill="1" applyBorder="1" applyAlignment="1">
      <alignment vertical="center" wrapText="1"/>
    </xf>
    <xf numFmtId="0" fontId="88" fillId="0" borderId="0" xfId="27" applyFont="1" applyFill="1" applyBorder="1" applyAlignment="1">
      <alignment vertical="center" wrapText="1"/>
    </xf>
    <xf numFmtId="0" fontId="18" fillId="0" borderId="6" xfId="0" applyFont="1" applyFill="1" applyBorder="1"/>
    <xf numFmtId="0" fontId="51" fillId="6" borderId="33" xfId="28" applyFont="1" applyFill="1" applyBorder="1" applyAlignment="1">
      <alignment horizontal="center" vertical="center" wrapText="1"/>
    </xf>
    <xf numFmtId="0" fontId="33" fillId="4" borderId="0" xfId="0" applyFont="1" applyFill="1" applyBorder="1"/>
    <xf numFmtId="172" fontId="51" fillId="6" borderId="33" xfId="15" applyNumberFormat="1" applyFont="1" applyFill="1" applyBorder="1" applyAlignment="1">
      <alignment horizontal="center" vertical="center" wrapText="1"/>
    </xf>
    <xf numFmtId="0" fontId="38" fillId="4" borderId="0" xfId="28" applyFont="1" applyFill="1" applyBorder="1" applyAlignment="1">
      <alignment horizontal="center" vertical="center" wrapText="1"/>
    </xf>
    <xf numFmtId="175" fontId="74" fillId="4" borderId="2" xfId="12" applyNumberFormat="1" applyFont="1" applyFill="1" applyBorder="1" applyAlignment="1">
      <alignment vertical="center"/>
    </xf>
    <xf numFmtId="0" fontId="61" fillId="7" borderId="13" xfId="23" applyFont="1" applyFill="1" applyBorder="1" applyAlignment="1">
      <alignment horizontal="center" vertical="center"/>
    </xf>
    <xf numFmtId="0" fontId="61" fillId="7" borderId="17" xfId="23" applyFont="1" applyFill="1" applyBorder="1" applyAlignment="1">
      <alignment horizontal="center" vertical="center" wrapText="1"/>
    </xf>
    <xf numFmtId="0" fontId="61" fillId="7" borderId="22" xfId="23" applyFont="1" applyFill="1" applyBorder="1" applyAlignment="1">
      <alignment horizontal="center" vertical="center" wrapText="1"/>
    </xf>
    <xf numFmtId="0" fontId="61" fillId="7" borderId="18" xfId="23" applyFont="1" applyFill="1" applyBorder="1" applyAlignment="1">
      <alignment horizontal="center" vertical="center" wrapText="1"/>
    </xf>
    <xf numFmtId="0" fontId="61" fillId="7" borderId="16" xfId="23" applyFont="1" applyFill="1" applyBorder="1" applyAlignment="1">
      <alignment horizontal="center" vertical="center" wrapText="1"/>
    </xf>
    <xf numFmtId="0" fontId="61" fillId="7" borderId="0" xfId="23" applyFont="1" applyFill="1" applyBorder="1" applyAlignment="1">
      <alignment horizontal="center" vertical="center" wrapText="1"/>
    </xf>
    <xf numFmtId="0" fontId="61" fillId="7" borderId="30" xfId="23" applyFont="1" applyFill="1" applyBorder="1" applyAlignment="1">
      <alignment horizontal="center" vertical="center" wrapText="1"/>
    </xf>
    <xf numFmtId="0" fontId="61" fillId="7" borderId="19" xfId="23" applyFont="1" applyFill="1" applyBorder="1" applyAlignment="1">
      <alignment horizontal="center" vertical="center" wrapText="1"/>
    </xf>
    <xf numFmtId="0" fontId="49" fillId="6" borderId="0" xfId="28" applyFont="1" applyFill="1" applyBorder="1" applyAlignment="1">
      <alignment horizontal="left" vertical="center" wrapText="1"/>
    </xf>
    <xf numFmtId="172" fontId="55" fillId="6" borderId="2" xfId="27" applyNumberFormat="1" applyFont="1" applyFill="1" applyBorder="1" applyAlignment="1">
      <alignment horizontal="center" vertical="center" wrapText="1"/>
    </xf>
    <xf numFmtId="172" fontId="19" fillId="6" borderId="2" xfId="12" applyNumberFormat="1" applyFont="1" applyFill="1" applyBorder="1" applyAlignment="1">
      <alignment horizontal="center" vertical="center" wrapText="1"/>
    </xf>
    <xf numFmtId="172" fontId="19" fillId="6" borderId="2" xfId="27" applyNumberFormat="1" applyFont="1" applyFill="1" applyBorder="1" applyAlignment="1">
      <alignment horizontal="center" vertical="center" wrapText="1"/>
    </xf>
    <xf numFmtId="0" fontId="86" fillId="0" borderId="0" xfId="10" applyFont="1" applyAlignment="1">
      <alignment vertical="center"/>
    </xf>
    <xf numFmtId="0" fontId="86" fillId="0" borderId="0" xfId="10" applyFont="1"/>
    <xf numFmtId="0" fontId="51" fillId="4" borderId="0" xfId="10" applyFont="1" applyFill="1"/>
    <xf numFmtId="0" fontId="56" fillId="4" borderId="0" xfId="10" applyFont="1" applyFill="1"/>
    <xf numFmtId="0" fontId="56" fillId="4" borderId="0" xfId="10" applyFont="1" applyFill="1" applyAlignment="1">
      <alignment vertical="center"/>
    </xf>
    <xf numFmtId="0" fontId="56" fillId="6" borderId="13" xfId="10" applyFont="1" applyFill="1" applyBorder="1" applyAlignment="1">
      <alignment vertical="center" wrapText="1"/>
    </xf>
    <xf numFmtId="0" fontId="56" fillId="6" borderId="13" xfId="10" applyFont="1" applyFill="1" applyBorder="1" applyAlignment="1">
      <alignment horizontal="center" vertical="center" wrapText="1"/>
    </xf>
    <xf numFmtId="0" fontId="56" fillId="4" borderId="0" xfId="10" applyFont="1" applyFill="1" applyBorder="1" applyAlignment="1">
      <alignment vertical="center" wrapText="1"/>
    </xf>
    <xf numFmtId="0" fontId="56" fillId="4" borderId="0" xfId="10" applyFont="1" applyFill="1" applyBorder="1" applyAlignment="1">
      <alignment horizontal="center" vertical="center" wrapText="1"/>
    </xf>
    <xf numFmtId="20" fontId="56" fillId="6" borderId="13" xfId="10" applyNumberFormat="1" applyFont="1" applyFill="1" applyBorder="1" applyAlignment="1">
      <alignment horizontal="center" vertical="center" wrapText="1"/>
    </xf>
    <xf numFmtId="178" fontId="56" fillId="6" borderId="13" xfId="10" applyNumberFormat="1" applyFont="1" applyFill="1" applyBorder="1" applyAlignment="1">
      <alignment horizontal="center" vertical="center" wrapText="1"/>
    </xf>
    <xf numFmtId="0" fontId="53" fillId="0" borderId="0" xfId="10" applyFont="1" applyAlignment="1">
      <alignment wrapText="1"/>
    </xf>
    <xf numFmtId="0" fontId="56" fillId="0" borderId="0" xfId="10" applyFont="1"/>
    <xf numFmtId="0" fontId="43" fillId="0" borderId="0" xfId="10" applyFont="1" applyAlignment="1">
      <alignment vertical="center"/>
    </xf>
    <xf numFmtId="0" fontId="43" fillId="4" borderId="0" xfId="10" applyFont="1" applyFill="1" applyAlignment="1">
      <alignment vertical="center"/>
    </xf>
    <xf numFmtId="0" fontId="42" fillId="7" borderId="20" xfId="10" applyFont="1" applyFill="1" applyBorder="1" applyAlignment="1">
      <alignment vertical="center" wrapText="1"/>
    </xf>
    <xf numFmtId="0" fontId="42" fillId="7" borderId="21" xfId="10" applyFont="1" applyFill="1" applyBorder="1" applyAlignment="1">
      <alignment horizontal="center" vertical="center" wrapText="1"/>
    </xf>
    <xf numFmtId="0" fontId="42" fillId="7" borderId="21" xfId="10" applyFont="1" applyFill="1" applyBorder="1" applyAlignment="1">
      <alignment vertical="center" wrapText="1"/>
    </xf>
    <xf numFmtId="0" fontId="42" fillId="7" borderId="13" xfId="10" applyFont="1" applyFill="1" applyBorder="1" applyAlignment="1">
      <alignment horizontal="left" vertical="center" wrapText="1"/>
    </xf>
    <xf numFmtId="0" fontId="42" fillId="7" borderId="13" xfId="10" applyFont="1" applyFill="1" applyBorder="1" applyAlignment="1">
      <alignment horizontal="center" vertical="center" wrapText="1"/>
    </xf>
    <xf numFmtId="0" fontId="42" fillId="7" borderId="14" xfId="10" applyFont="1" applyFill="1" applyBorder="1" applyAlignment="1">
      <alignment vertical="center" wrapText="1"/>
    </xf>
    <xf numFmtId="0" fontId="42" fillId="6" borderId="13" xfId="10" applyFont="1" applyFill="1" applyBorder="1" applyAlignment="1">
      <alignment vertical="center" wrapText="1"/>
    </xf>
    <xf numFmtId="0" fontId="42" fillId="6" borderId="13" xfId="10" applyFont="1" applyFill="1" applyBorder="1" applyAlignment="1">
      <alignment horizontal="center" vertical="center" wrapText="1"/>
    </xf>
    <xf numFmtId="0" fontId="42" fillId="7" borderId="14" xfId="10" applyFont="1" applyFill="1" applyBorder="1" applyAlignment="1">
      <alignment horizontal="center" vertical="center" wrapText="1"/>
    </xf>
    <xf numFmtId="0" fontId="49" fillId="4" borderId="0" xfId="10" applyFont="1" applyFill="1"/>
    <xf numFmtId="0" fontId="51" fillId="6" borderId="8" xfId="0" applyFont="1" applyFill="1" applyBorder="1" applyAlignment="1">
      <alignment horizontal="center" vertical="center" wrapText="1"/>
    </xf>
    <xf numFmtId="0" fontId="42" fillId="4" borderId="0" xfId="1" applyFont="1" applyFill="1"/>
    <xf numFmtId="0" fontId="42" fillId="0" borderId="0" xfId="1" applyFont="1"/>
    <xf numFmtId="0" fontId="92" fillId="0" borderId="0" xfId="10" applyFont="1" applyAlignment="1">
      <alignment vertical="center"/>
    </xf>
    <xf numFmtId="0" fontId="51" fillId="6" borderId="2" xfId="27" applyFont="1" applyFill="1" applyBorder="1" applyAlignment="1">
      <alignment horizontal="center" vertical="center" wrapText="1"/>
    </xf>
    <xf numFmtId="172" fontId="54" fillId="6" borderId="2" xfId="12" applyNumberFormat="1" applyFont="1" applyFill="1" applyBorder="1" applyAlignment="1">
      <alignment horizontal="center" vertical="center" wrapText="1"/>
    </xf>
    <xf numFmtId="0" fontId="93" fillId="6" borderId="10" xfId="14" applyFont="1" applyFill="1" applyBorder="1" applyAlignment="1">
      <alignment horizontal="left" vertical="center"/>
    </xf>
    <xf numFmtId="0" fontId="93" fillId="6" borderId="2" xfId="14" applyFont="1" applyFill="1" applyBorder="1" applyAlignment="1">
      <alignment horizontal="center" vertical="center"/>
    </xf>
    <xf numFmtId="0" fontId="42" fillId="7" borderId="12" xfId="0" applyFont="1" applyFill="1" applyBorder="1" applyAlignment="1">
      <alignment horizontal="left" vertical="center" wrapText="1"/>
    </xf>
    <xf numFmtId="0" fontId="49" fillId="6" borderId="3" xfId="28" applyFont="1" applyFill="1" applyBorder="1" applyAlignment="1">
      <alignment horizontal="left" vertical="center" wrapText="1"/>
    </xf>
    <xf numFmtId="0" fontId="49" fillId="6" borderId="11" xfId="28" applyFont="1" applyFill="1" applyBorder="1" applyAlignment="1">
      <alignment horizontal="left" vertical="center" wrapText="1"/>
    </xf>
    <xf numFmtId="0" fontId="19" fillId="4" borderId="0" xfId="0" applyFont="1" applyFill="1" applyBorder="1" applyAlignment="1">
      <alignment horizontal="left" vertical="top" wrapText="1"/>
    </xf>
    <xf numFmtId="0" fontId="86" fillId="4" borderId="0" xfId="27" applyFont="1" applyFill="1" applyBorder="1" applyAlignment="1">
      <alignment horizontal="left" vertical="center" wrapText="1"/>
    </xf>
    <xf numFmtId="0" fontId="45" fillId="0" borderId="7" xfId="0" applyFont="1" applyBorder="1" applyAlignment="1">
      <alignment horizontal="left" vertical="center" wrapText="1"/>
    </xf>
    <xf numFmtId="0" fontId="46" fillId="0" borderId="7" xfId="0" applyFont="1" applyBorder="1" applyAlignment="1">
      <alignment horizontal="left" vertical="center" wrapText="1"/>
    </xf>
    <xf numFmtId="0" fontId="46" fillId="0" borderId="6" xfId="0" applyFont="1" applyBorder="1" applyAlignment="1">
      <alignment horizontal="left" vertical="center" wrapText="1"/>
    </xf>
    <xf numFmtId="0" fontId="86" fillId="0" borderId="0" xfId="27" applyFont="1" applyFill="1" applyBorder="1" applyAlignment="1">
      <alignment horizontal="left" vertical="center" wrapText="1"/>
    </xf>
    <xf numFmtId="0" fontId="47" fillId="7" borderId="8" xfId="0" applyFont="1" applyFill="1" applyBorder="1" applyAlignment="1">
      <alignment horizontal="center" vertical="center" textRotation="90"/>
    </xf>
    <xf numFmtId="0" fontId="47" fillId="7" borderId="4" xfId="0" applyFont="1" applyFill="1" applyBorder="1" applyAlignment="1">
      <alignment horizontal="center" vertical="center" textRotation="90"/>
    </xf>
    <xf numFmtId="0" fontId="47" fillId="7" borderId="40" xfId="0" applyFont="1" applyFill="1" applyBorder="1" applyAlignment="1">
      <alignment horizontal="center" vertical="center" textRotation="90"/>
    </xf>
    <xf numFmtId="0" fontId="47" fillId="7" borderId="0" xfId="0" applyFont="1" applyFill="1" applyBorder="1" applyAlignment="1">
      <alignment horizontal="center" vertical="center" textRotation="90"/>
    </xf>
    <xf numFmtId="0" fontId="18" fillId="2" borderId="5"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53" fillId="7" borderId="28" xfId="0" applyFont="1" applyFill="1" applyBorder="1" applyAlignment="1">
      <alignment horizontal="center" vertical="center" wrapText="1"/>
    </xf>
    <xf numFmtId="0" fontId="53" fillId="7" borderId="7" xfId="0" applyFont="1" applyFill="1" applyBorder="1" applyAlignment="1">
      <alignment horizontal="center" vertical="center" wrapText="1"/>
    </xf>
    <xf numFmtId="0" fontId="53" fillId="7" borderId="29" xfId="0" applyFont="1" applyFill="1" applyBorder="1" applyAlignment="1">
      <alignment horizontal="center" vertical="center" wrapText="1"/>
    </xf>
    <xf numFmtId="173" fontId="51" fillId="6" borderId="34" xfId="0" applyNumberFormat="1" applyFont="1" applyFill="1" applyBorder="1" applyAlignment="1">
      <alignment horizontal="center" vertical="center"/>
    </xf>
    <xf numFmtId="173" fontId="51" fillId="6" borderId="15" xfId="0" applyNumberFormat="1" applyFont="1" applyFill="1" applyBorder="1" applyAlignment="1">
      <alignment horizontal="center" vertical="center"/>
    </xf>
    <xf numFmtId="173" fontId="51" fillId="6" borderId="23" xfId="0" applyNumberFormat="1" applyFont="1" applyFill="1" applyBorder="1" applyAlignment="1">
      <alignment horizontal="center" vertical="center"/>
    </xf>
    <xf numFmtId="0" fontId="66" fillId="0" borderId="7" xfId="0" applyFont="1" applyBorder="1" applyAlignment="1">
      <alignment wrapText="1"/>
    </xf>
    <xf numFmtId="0" fontId="51" fillId="6" borderId="26" xfId="0" applyFont="1" applyFill="1" applyBorder="1" applyAlignment="1">
      <alignment horizontal="center" vertical="center" wrapText="1"/>
    </xf>
    <xf numFmtId="0" fontId="51" fillId="6" borderId="27" xfId="0" applyFont="1" applyFill="1" applyBorder="1" applyAlignment="1">
      <alignment horizontal="center" vertical="center" wrapText="1"/>
    </xf>
    <xf numFmtId="0" fontId="63" fillId="4" borderId="0" xfId="0" quotePrefix="1" applyFont="1" applyFill="1" applyBorder="1" applyAlignment="1">
      <alignment horizontal="left" wrapText="1"/>
    </xf>
    <xf numFmtId="0" fontId="86" fillId="0" borderId="37" xfId="27" applyFont="1" applyFill="1" applyBorder="1" applyAlignment="1">
      <alignment horizontal="left" vertical="center" wrapText="1"/>
    </xf>
    <xf numFmtId="0" fontId="86" fillId="0" borderId="38" xfId="27" applyFont="1" applyFill="1" applyBorder="1" applyAlignment="1">
      <alignment horizontal="left" vertical="center" wrapText="1"/>
    </xf>
    <xf numFmtId="0" fontId="86" fillId="0" borderId="36" xfId="27" applyFont="1" applyFill="1" applyBorder="1" applyAlignment="1">
      <alignment horizontal="left" vertical="center" wrapText="1"/>
    </xf>
    <xf numFmtId="4" fontId="79" fillId="7" borderId="34" xfId="12" applyNumberFormat="1" applyFont="1" applyFill="1" applyBorder="1" applyAlignment="1">
      <alignment horizontal="center" vertical="center" wrapText="1"/>
    </xf>
    <xf numFmtId="4" fontId="79" fillId="7" borderId="15" xfId="12" applyNumberFormat="1" applyFont="1" applyFill="1" applyBorder="1" applyAlignment="1">
      <alignment horizontal="center" vertical="center" wrapText="1"/>
    </xf>
    <xf numFmtId="1" fontId="67" fillId="7" borderId="31" xfId="12" applyNumberFormat="1" applyFont="1" applyFill="1" applyBorder="1" applyAlignment="1">
      <alignment horizontal="center" vertical="center" wrapText="1"/>
    </xf>
    <xf numFmtId="1" fontId="67" fillId="7" borderId="35" xfId="12" applyNumberFormat="1" applyFont="1" applyFill="1" applyBorder="1" applyAlignment="1">
      <alignment horizontal="center" vertical="center" wrapText="1"/>
    </xf>
    <xf numFmtId="1" fontId="67" fillId="7" borderId="32" xfId="12" applyNumberFormat="1" applyFont="1" applyFill="1" applyBorder="1" applyAlignment="1">
      <alignment horizontal="center" vertical="center" wrapText="1"/>
    </xf>
    <xf numFmtId="1" fontId="67" fillId="7" borderId="34" xfId="12" applyNumberFormat="1" applyFont="1" applyFill="1" applyBorder="1" applyAlignment="1">
      <alignment horizontal="left" vertical="center" wrapText="1"/>
    </xf>
    <xf numFmtId="1" fontId="67" fillId="7" borderId="15" xfId="12" applyNumberFormat="1" applyFont="1" applyFill="1" applyBorder="1" applyAlignment="1">
      <alignment horizontal="left" vertical="center" wrapText="1"/>
    </xf>
    <xf numFmtId="1" fontId="67" fillId="7" borderId="34" xfId="12" applyNumberFormat="1" applyFont="1" applyFill="1" applyBorder="1" applyAlignment="1">
      <alignment horizontal="center" vertical="center" wrapText="1"/>
    </xf>
    <xf numFmtId="1" fontId="67" fillId="7" borderId="15" xfId="12" applyNumberFormat="1" applyFont="1" applyFill="1" applyBorder="1" applyAlignment="1">
      <alignment horizontal="center" vertical="center" wrapText="1"/>
    </xf>
    <xf numFmtId="4" fontId="67" fillId="7" borderId="34" xfId="12" applyNumberFormat="1" applyFont="1" applyFill="1" applyBorder="1" applyAlignment="1">
      <alignment horizontal="center" vertical="center" wrapText="1"/>
    </xf>
    <xf numFmtId="4" fontId="67" fillId="7" borderId="15" xfId="12" applyNumberFormat="1" applyFont="1" applyFill="1" applyBorder="1" applyAlignment="1">
      <alignment horizontal="center" vertical="center" wrapText="1"/>
    </xf>
    <xf numFmtId="0" fontId="63" fillId="4" borderId="41" xfId="0" quotePrefix="1" applyFont="1" applyFill="1" applyBorder="1" applyAlignment="1">
      <alignment horizontal="left" wrapText="1"/>
    </xf>
    <xf numFmtId="0" fontId="61" fillId="7" borderId="5" xfId="10" applyFont="1" applyFill="1" applyBorder="1" applyAlignment="1">
      <alignment horizontal="left" vertical="center"/>
    </xf>
    <xf numFmtId="0" fontId="61" fillId="7" borderId="0" xfId="10" applyFont="1" applyFill="1" applyBorder="1" applyAlignment="1">
      <alignment horizontal="left" vertical="center"/>
    </xf>
    <xf numFmtId="0" fontId="61" fillId="7" borderId="30" xfId="23" applyFont="1" applyFill="1" applyBorder="1" applyAlignment="1">
      <alignment horizontal="center" vertical="center"/>
    </xf>
    <xf numFmtId="0" fontId="61" fillId="7" borderId="19" xfId="23" applyFont="1" applyFill="1" applyBorder="1" applyAlignment="1">
      <alignment horizontal="center" vertical="center"/>
    </xf>
    <xf numFmtId="0" fontId="61" fillId="7" borderId="25" xfId="23" applyFont="1" applyFill="1" applyBorder="1" applyAlignment="1">
      <alignment horizontal="center" vertical="center"/>
    </xf>
    <xf numFmtId="0" fontId="61" fillId="6" borderId="17" xfId="23" applyFont="1" applyFill="1" applyBorder="1" applyAlignment="1">
      <alignment horizontal="center" vertical="center" wrapText="1"/>
    </xf>
    <xf numFmtId="0" fontId="61" fillId="6" borderId="22" xfId="23" applyFont="1" applyFill="1" applyBorder="1" applyAlignment="1">
      <alignment horizontal="center" vertical="center" wrapText="1"/>
    </xf>
    <xf numFmtId="0" fontId="61" fillId="6" borderId="30" xfId="23" applyFont="1" applyFill="1" applyBorder="1" applyAlignment="1">
      <alignment horizontal="center" vertical="center" wrapText="1"/>
    </xf>
    <xf numFmtId="0" fontId="61" fillId="6" borderId="25" xfId="23" applyFont="1" applyFill="1" applyBorder="1" applyAlignment="1">
      <alignment horizontal="center" vertical="center" wrapText="1"/>
    </xf>
    <xf numFmtId="0" fontId="42" fillId="7" borderId="0" xfId="10" applyFont="1" applyFill="1" applyAlignment="1">
      <alignment horizontal="left" vertical="center"/>
    </xf>
    <xf numFmtId="0" fontId="42" fillId="7" borderId="13" xfId="10" applyFont="1" applyFill="1" applyBorder="1" applyAlignment="1">
      <alignment horizontal="center" vertical="center" wrapText="1"/>
    </xf>
    <xf numFmtId="0" fontId="56" fillId="4" borderId="0" xfId="10" applyFont="1" applyFill="1" applyBorder="1" applyAlignment="1">
      <alignment horizontal="left" vertical="center" wrapText="1"/>
    </xf>
    <xf numFmtId="0" fontId="42" fillId="7" borderId="20" xfId="10" applyFont="1" applyFill="1" applyBorder="1" applyAlignment="1">
      <alignment horizontal="center" vertical="center" wrapText="1"/>
    </xf>
    <xf numFmtId="0" fontId="42" fillId="7" borderId="14" xfId="10" applyFont="1" applyFill="1" applyBorder="1" applyAlignment="1">
      <alignment horizontal="center" vertical="center" wrapText="1"/>
    </xf>
    <xf numFmtId="0" fontId="51" fillId="4" borderId="0" xfId="10" applyFont="1" applyFill="1" applyAlignment="1">
      <alignment horizontal="left" vertical="center" wrapText="1"/>
    </xf>
    <xf numFmtId="0" fontId="42" fillId="7" borderId="19" xfId="10" applyFont="1" applyFill="1" applyBorder="1" applyAlignment="1">
      <alignment horizontal="center" vertical="center" wrapText="1"/>
    </xf>
    <xf numFmtId="0" fontId="42" fillId="7" borderId="25" xfId="10" applyFont="1" applyFill="1" applyBorder="1" applyAlignment="1">
      <alignment horizontal="center" vertical="center" wrapText="1"/>
    </xf>
    <xf numFmtId="0" fontId="42" fillId="7" borderId="20" xfId="10" applyFont="1" applyFill="1" applyBorder="1" applyAlignment="1">
      <alignment horizontal="left" vertical="center" wrapText="1"/>
    </xf>
    <xf numFmtId="0" fontId="42" fillId="7" borderId="21" xfId="10" applyFont="1" applyFill="1" applyBorder="1" applyAlignment="1">
      <alignment horizontal="left" vertical="center" wrapText="1"/>
    </xf>
    <xf numFmtId="0" fontId="53" fillId="7" borderId="0" xfId="10" applyFont="1" applyFill="1" applyAlignment="1">
      <alignment vertical="center"/>
    </xf>
    <xf numFmtId="3" fontId="50" fillId="6" borderId="10" xfId="30" applyNumberFormat="1" applyFont="1" applyFill="1" applyBorder="1" applyAlignment="1">
      <alignment horizontal="center" vertical="center" wrapText="1"/>
    </xf>
    <xf numFmtId="0" fontId="49" fillId="6" borderId="6" xfId="29" applyFont="1" applyFill="1" applyBorder="1" applyAlignment="1">
      <alignment horizontal="center" vertical="center" wrapText="1"/>
    </xf>
    <xf numFmtId="0" fontId="85" fillId="4" borderId="0" xfId="29" applyFont="1" applyFill="1" applyAlignment="1">
      <alignment horizontal="left" vertical="center" wrapText="1"/>
    </xf>
    <xf numFmtId="174" fontId="22" fillId="4" borderId="0" xfId="0" applyNumberFormat="1" applyFont="1" applyFill="1" applyAlignment="1">
      <alignment horizontal="left" indent="2"/>
    </xf>
  </cellXfs>
  <cellStyles count="31">
    <cellStyle name="ColLevel_1" xfId="1" builtinId="2" iLevel="0"/>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2 2" xfId="28"/>
    <cellStyle name="Normal 2 2 2" xfId="30"/>
    <cellStyle name="Normal 3" xfId="10"/>
    <cellStyle name="Normal 3 2" xfId="11"/>
    <cellStyle name="Normal 4" xfId="27"/>
    <cellStyle name="Normal 4 2" xfId="29"/>
    <cellStyle name="Normal_ASTRA_PRICES_03_08 NOT APPLICABLE" xfId="12"/>
    <cellStyle name="Normal_DRAFT_VOG-Meriva_Colors" xfId="13"/>
    <cellStyle name="Normal_VECTRA MY06 05_08 NOT YET SENT" xfId="14"/>
    <cellStyle name="Preise inkl." xfId="15"/>
    <cellStyle name="Schraffur" xfId="16"/>
    <cellStyle name="Separador de milhares [0]_Person" xfId="17"/>
    <cellStyle name="Separador de milhares_Person" xfId="18"/>
    <cellStyle name="Standard 2" xfId="19"/>
    <cellStyle name="Standard 3" xfId="20"/>
    <cellStyle name="Standard 3 2" xfId="21"/>
    <cellStyle name="Standard_Abbrev.XLS" xfId="22"/>
    <cellStyle name="Standard_COLORS.XLS" xfId="23"/>
    <cellStyle name="Standard_Engine-Transmission-Packages" xfId="24"/>
    <cellStyle name="Standard_HOTLINE.XLS" xfId="25"/>
    <cellStyle name="표준_C100 BM 동력성능 종합" xf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182671</xdr:colOff>
      <xdr:row>0</xdr:row>
      <xdr:rowOff>170014</xdr:rowOff>
    </xdr:from>
    <xdr:to>
      <xdr:col>3</xdr:col>
      <xdr:colOff>516961</xdr:colOff>
      <xdr:row>4</xdr:row>
      <xdr:rowOff>229346</xdr:rowOff>
    </xdr:to>
    <xdr:pic>
      <xdr:nvPicPr>
        <xdr:cNvPr id="1287" name="Picture 58"/>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154966" y="170014"/>
          <a:ext cx="1378125" cy="1168407"/>
        </a:xfrm>
        <a:prstGeom prst="rect">
          <a:avLst/>
        </a:prstGeom>
        <a:noFill/>
        <a:ln w="1">
          <a:noFill/>
          <a:miter lim="800000"/>
          <a:headEnd/>
          <a:tailEnd/>
        </a:ln>
      </xdr:spPr>
    </xdr:pic>
    <xdr:clientData/>
  </xdr:twoCellAnchor>
  <xdr:twoCellAnchor editAs="oneCell">
    <xdr:from>
      <xdr:col>0</xdr:col>
      <xdr:colOff>130480</xdr:colOff>
      <xdr:row>7</xdr:row>
      <xdr:rowOff>5402</xdr:rowOff>
    </xdr:from>
    <xdr:to>
      <xdr:col>3</xdr:col>
      <xdr:colOff>417534</xdr:colOff>
      <xdr:row>8</xdr:row>
      <xdr:rowOff>443630</xdr:rowOff>
    </xdr:to>
    <xdr:pic>
      <xdr:nvPicPr>
        <xdr:cNvPr id="3" name="Picture 2"/>
        <xdr:cNvPicPr>
          <a:picLocks noChangeAspect="1"/>
        </xdr:cNvPicPr>
      </xdr:nvPicPr>
      <xdr:blipFill rotWithShape="1">
        <a:blip xmlns:r="http://schemas.openxmlformats.org/officeDocument/2006/relationships" r:embed="rId2"/>
        <a:srcRect l="22342" t="25785" r="23718" b="18130"/>
        <a:stretch/>
      </xdr:blipFill>
      <xdr:spPr>
        <a:xfrm>
          <a:off x="130480" y="1727731"/>
          <a:ext cx="9303184" cy="5644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981074</xdr:colOff>
      <xdr:row>0</xdr:row>
      <xdr:rowOff>28575</xdr:rowOff>
    </xdr:from>
    <xdr:to>
      <xdr:col>5</xdr:col>
      <xdr:colOff>1374799</xdr:colOff>
      <xdr:row>0</xdr:row>
      <xdr:rowOff>422766</xdr:rowOff>
    </xdr:to>
    <xdr:sp macro="" textlink="">
      <xdr:nvSpPr>
        <xdr:cNvPr id="2" name="Rectangle 1"/>
        <xdr:cNvSpPr>
          <a:spLocks noChangeAspect="1"/>
        </xdr:cNvSpPr>
      </xdr:nvSpPr>
      <xdr:spPr>
        <a:xfrm flipH="1">
          <a:off x="7629524" y="28575"/>
          <a:ext cx="393725" cy="39419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bg1"/>
              </a:solidFill>
              <a:latin typeface="Opel Sans Condensed" panose="020B0503030403020304" pitchFamily="34" charset="0"/>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775830</xdr:colOff>
      <xdr:row>0</xdr:row>
      <xdr:rowOff>0</xdr:rowOff>
    </xdr:from>
    <xdr:to>
      <xdr:col>4</xdr:col>
      <xdr:colOff>1078796</xdr:colOff>
      <xdr:row>0</xdr:row>
      <xdr:rowOff>305572</xdr:rowOff>
    </xdr:to>
    <xdr:sp macro="" textlink="">
      <xdr:nvSpPr>
        <xdr:cNvPr id="26" name="Rectangle 25"/>
        <xdr:cNvSpPr>
          <a:spLocks noChangeAspect="1"/>
        </xdr:cNvSpPr>
      </xdr:nvSpPr>
      <xdr:spPr>
        <a:xfrm flipH="1">
          <a:off x="13507580" y="0"/>
          <a:ext cx="302966" cy="30557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i="1">
              <a:solidFill>
                <a:schemeClr val="bg1"/>
              </a:solidFill>
              <a:latin typeface="Opel Sans Condensed" panose="020B0503030403020304" pitchFamily="34" charset="0"/>
            </a:rPr>
            <a:t>2</a:t>
          </a:r>
        </a:p>
      </xdr:txBody>
    </xdr:sp>
    <xdr:clientData/>
  </xdr:twoCellAnchor>
  <xdr:twoCellAnchor editAs="oneCell">
    <xdr:from>
      <xdr:col>0</xdr:col>
      <xdr:colOff>9134474</xdr:colOff>
      <xdr:row>22</xdr:row>
      <xdr:rowOff>4442</xdr:rowOff>
    </xdr:from>
    <xdr:to>
      <xdr:col>0</xdr:col>
      <xdr:colOff>9496425</xdr:colOff>
      <xdr:row>23</xdr:row>
      <xdr:rowOff>9526</xdr:rowOff>
    </xdr:to>
    <xdr:pic>
      <xdr:nvPicPr>
        <xdr:cNvPr id="27" name="Grafik 14"/>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18182" t="2916" r="13637" b="6423"/>
        <a:stretch/>
      </xdr:blipFill>
      <xdr:spPr>
        <a:xfrm>
          <a:off x="9134474" y="6976742"/>
          <a:ext cx="361951" cy="386083"/>
        </a:xfrm>
        <a:prstGeom prst="rect">
          <a:avLst/>
        </a:prstGeom>
      </xdr:spPr>
    </xdr:pic>
    <xdr:clientData/>
  </xdr:twoCellAnchor>
  <xdr:twoCellAnchor editAs="oneCell">
    <xdr:from>
      <xdr:col>0</xdr:col>
      <xdr:colOff>9124949</xdr:colOff>
      <xdr:row>24</xdr:row>
      <xdr:rowOff>52090</xdr:rowOff>
    </xdr:from>
    <xdr:to>
      <xdr:col>0</xdr:col>
      <xdr:colOff>9477374</xdr:colOff>
      <xdr:row>24</xdr:row>
      <xdr:rowOff>371475</xdr:rowOff>
    </xdr:to>
    <xdr:pic>
      <xdr:nvPicPr>
        <xdr:cNvPr id="32" name="Grafik 13"/>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2401" t="15972" r="17818" b="17448"/>
        <a:stretch/>
      </xdr:blipFill>
      <xdr:spPr>
        <a:xfrm>
          <a:off x="9124949" y="7786390"/>
          <a:ext cx="352425" cy="319385"/>
        </a:xfrm>
        <a:prstGeom prst="rect">
          <a:avLst/>
        </a:prstGeom>
      </xdr:spPr>
    </xdr:pic>
    <xdr:clientData/>
  </xdr:twoCellAnchor>
  <xdr:twoCellAnchor editAs="oneCell">
    <xdr:from>
      <xdr:col>0</xdr:col>
      <xdr:colOff>9115425</xdr:colOff>
      <xdr:row>25</xdr:row>
      <xdr:rowOff>28575</xdr:rowOff>
    </xdr:from>
    <xdr:to>
      <xdr:col>0</xdr:col>
      <xdr:colOff>9448800</xdr:colOff>
      <xdr:row>25</xdr:row>
      <xdr:rowOff>361950</xdr:rowOff>
    </xdr:to>
    <xdr:pic>
      <xdr:nvPicPr>
        <xdr:cNvPr id="33" name="Grafik 1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17414" t="14629" r="17856" b="11166"/>
        <a:stretch/>
      </xdr:blipFill>
      <xdr:spPr>
        <a:xfrm>
          <a:off x="9115425" y="8143875"/>
          <a:ext cx="333375" cy="333375"/>
        </a:xfrm>
        <a:prstGeom prst="rect">
          <a:avLst/>
        </a:prstGeom>
      </xdr:spPr>
    </xdr:pic>
    <xdr:clientData/>
  </xdr:twoCellAnchor>
  <xdr:twoCellAnchor>
    <xdr:from>
      <xdr:col>0</xdr:col>
      <xdr:colOff>9115426</xdr:colOff>
      <xdr:row>23</xdr:row>
      <xdr:rowOff>38100</xdr:rowOff>
    </xdr:from>
    <xdr:to>
      <xdr:col>0</xdr:col>
      <xdr:colOff>9486900</xdr:colOff>
      <xdr:row>24</xdr:row>
      <xdr:rowOff>0</xdr:rowOff>
    </xdr:to>
    <xdr:pic>
      <xdr:nvPicPr>
        <xdr:cNvPr id="1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778" t="26933" r="34071" b="7771"/>
        <a:stretch>
          <a:fillRect/>
        </a:stretch>
      </xdr:blipFill>
      <xdr:spPr bwMode="auto">
        <a:xfrm>
          <a:off x="9115426" y="6810375"/>
          <a:ext cx="371474" cy="371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9120514</xdr:colOff>
      <xdr:row>22</xdr:row>
      <xdr:rowOff>4442</xdr:rowOff>
    </xdr:from>
    <xdr:to>
      <xdr:col>0</xdr:col>
      <xdr:colOff>9496425</xdr:colOff>
      <xdr:row>23</xdr:row>
      <xdr:rowOff>24315</xdr:rowOff>
    </xdr:to>
    <xdr:pic>
      <xdr:nvPicPr>
        <xdr:cNvPr id="9" name="Grafik 14"/>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18182" t="2916" r="13637" b="6423"/>
        <a:stretch/>
      </xdr:blipFill>
      <xdr:spPr>
        <a:xfrm>
          <a:off x="9120514" y="5941257"/>
          <a:ext cx="375911" cy="398263"/>
        </a:xfrm>
        <a:prstGeom prst="rect">
          <a:avLst/>
        </a:prstGeom>
      </xdr:spPr>
    </xdr:pic>
    <xdr:clientData/>
  </xdr:twoCellAnchor>
  <xdr:twoCellAnchor editAs="oneCell">
    <xdr:from>
      <xdr:col>0</xdr:col>
      <xdr:colOff>9124949</xdr:colOff>
      <xdr:row>24</xdr:row>
      <xdr:rowOff>52090</xdr:rowOff>
    </xdr:from>
    <xdr:to>
      <xdr:col>0</xdr:col>
      <xdr:colOff>9477374</xdr:colOff>
      <xdr:row>24</xdr:row>
      <xdr:rowOff>371475</xdr:rowOff>
    </xdr:to>
    <xdr:pic>
      <xdr:nvPicPr>
        <xdr:cNvPr id="12" name="Grafik 13"/>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2401" t="15972" r="17818" b="17448"/>
        <a:stretch/>
      </xdr:blipFill>
      <xdr:spPr>
        <a:xfrm>
          <a:off x="9124949" y="7124076"/>
          <a:ext cx="352425" cy="319385"/>
        </a:xfrm>
        <a:prstGeom prst="rect">
          <a:avLst/>
        </a:prstGeom>
      </xdr:spPr>
    </xdr:pic>
    <xdr:clientData/>
  </xdr:twoCellAnchor>
  <xdr:twoCellAnchor editAs="oneCell">
    <xdr:from>
      <xdr:col>0</xdr:col>
      <xdr:colOff>9115425</xdr:colOff>
      <xdr:row>25</xdr:row>
      <xdr:rowOff>28575</xdr:rowOff>
    </xdr:from>
    <xdr:to>
      <xdr:col>0</xdr:col>
      <xdr:colOff>9448800</xdr:colOff>
      <xdr:row>25</xdr:row>
      <xdr:rowOff>361950</xdr:rowOff>
    </xdr:to>
    <xdr:pic>
      <xdr:nvPicPr>
        <xdr:cNvPr id="13" name="Grafik 1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17414" t="14629" r="17856" b="11166"/>
        <a:stretch/>
      </xdr:blipFill>
      <xdr:spPr>
        <a:xfrm>
          <a:off x="9115425" y="7724775"/>
          <a:ext cx="333375" cy="333375"/>
        </a:xfrm>
        <a:prstGeom prst="rect">
          <a:avLst/>
        </a:prstGeom>
      </xdr:spPr>
    </xdr:pic>
    <xdr:clientData/>
  </xdr:twoCellAnchor>
  <xdr:twoCellAnchor>
    <xdr:from>
      <xdr:col>0</xdr:col>
      <xdr:colOff>9115426</xdr:colOff>
      <xdr:row>23</xdr:row>
      <xdr:rowOff>9524</xdr:rowOff>
    </xdr:from>
    <xdr:to>
      <xdr:col>0</xdr:col>
      <xdr:colOff>9515476</xdr:colOff>
      <xdr:row>24</xdr:row>
      <xdr:rowOff>0</xdr:rowOff>
    </xdr:to>
    <xdr:pic>
      <xdr:nvPicPr>
        <xdr:cNvPr id="14"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778" t="26933" r="34071" b="7771"/>
        <a:stretch>
          <a:fillRect/>
        </a:stretch>
      </xdr:blipFill>
      <xdr:spPr bwMode="auto">
        <a:xfrm>
          <a:off x="9115426" y="6324729"/>
          <a:ext cx="400050" cy="397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9094418</xdr:colOff>
      <xdr:row>26</xdr:row>
      <xdr:rowOff>26097</xdr:rowOff>
    </xdr:from>
    <xdr:to>
      <xdr:col>0</xdr:col>
      <xdr:colOff>9519949</xdr:colOff>
      <xdr:row>27</xdr:row>
      <xdr:rowOff>47447</xdr:rowOff>
    </xdr:to>
    <xdr:pic>
      <xdr:nvPicPr>
        <xdr:cNvPr id="15" name="Picture 14"/>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503" t="30058" r="34526" b="7822"/>
        <a:stretch/>
      </xdr:blipFill>
      <xdr:spPr bwMode="auto">
        <a:xfrm>
          <a:off x="9094418" y="7854864"/>
          <a:ext cx="425531" cy="3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567977</xdr:colOff>
      <xdr:row>0</xdr:row>
      <xdr:rowOff>28575</xdr:rowOff>
    </xdr:from>
    <xdr:to>
      <xdr:col>11</xdr:col>
      <xdr:colOff>900308</xdr:colOff>
      <xdr:row>0</xdr:row>
      <xdr:rowOff>361950</xdr:rowOff>
    </xdr:to>
    <xdr:sp macro="" textlink="">
      <xdr:nvSpPr>
        <xdr:cNvPr id="3" name="Rectangle 2"/>
        <xdr:cNvSpPr>
          <a:spLocks noChangeAspect="1"/>
        </xdr:cNvSpPr>
      </xdr:nvSpPr>
      <xdr:spPr>
        <a:xfrm>
          <a:off x="16277703" y="28575"/>
          <a:ext cx="332331" cy="333375"/>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0">
              <a:solidFill>
                <a:schemeClr val="bg1"/>
              </a:solidFill>
              <a:latin typeface="Opel Sans Condensed" panose="020B0503030403020304" pitchFamily="34" charset="0"/>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16384</xdr:col>
      <xdr:colOff>613716</xdr:colOff>
      <xdr:row>1</xdr:row>
      <xdr:rowOff>6838</xdr:rowOff>
    </xdr:from>
    <xdr:to>
      <xdr:col>16384</xdr:col>
      <xdr:colOff>615145</xdr:colOff>
      <xdr:row>1</xdr:row>
      <xdr:rowOff>406888</xdr:rowOff>
    </xdr:to>
    <xdr:sp macro="" textlink="">
      <xdr:nvSpPr>
        <xdr:cNvPr id="2" name="Rectangle 1"/>
        <xdr:cNvSpPr>
          <a:spLocks noChangeAspect="1"/>
        </xdr:cNvSpPr>
      </xdr:nvSpPr>
      <xdr:spPr>
        <a:xfrm>
          <a:off x="11462935" y="165588"/>
          <a:ext cx="370046" cy="40005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0">
              <a:solidFill>
                <a:schemeClr val="bg1"/>
              </a:solidFill>
              <a:latin typeface="Opel Sans Condensed" panose="020B0503030403020304" pitchFamily="34" charset="0"/>
            </a:rPr>
            <a:t>4</a:t>
          </a:r>
        </a:p>
      </xdr:txBody>
    </xdr:sp>
    <xdr:clientData/>
  </xdr:twoCellAnchor>
  <xdr:twoCellAnchor editAs="absolute">
    <xdr:from>
      <xdr:col>3</xdr:col>
      <xdr:colOff>1746250</xdr:colOff>
      <xdr:row>1</xdr:row>
      <xdr:rowOff>12211</xdr:rowOff>
    </xdr:from>
    <xdr:to>
      <xdr:col>3</xdr:col>
      <xdr:colOff>2127427</xdr:colOff>
      <xdr:row>1</xdr:row>
      <xdr:rowOff>394585</xdr:rowOff>
    </xdr:to>
    <xdr:sp macro="" textlink="">
      <xdr:nvSpPr>
        <xdr:cNvPr id="4" name="Rectangle 3"/>
        <xdr:cNvSpPr>
          <a:spLocks noChangeAspect="1"/>
        </xdr:cNvSpPr>
      </xdr:nvSpPr>
      <xdr:spPr>
        <a:xfrm>
          <a:off x="9525000" y="170961"/>
          <a:ext cx="381177" cy="38237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0">
              <a:solidFill>
                <a:schemeClr val="bg1"/>
              </a:solidFill>
              <a:latin typeface="Opel Sans Condensed" panose="020B0503030403020304" pitchFamily="34" charset="0"/>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882806</xdr:colOff>
      <xdr:row>0</xdr:row>
      <xdr:rowOff>23231</xdr:rowOff>
    </xdr:from>
    <xdr:to>
      <xdr:col>10</xdr:col>
      <xdr:colOff>1312592</xdr:colOff>
      <xdr:row>0</xdr:row>
      <xdr:rowOff>487865</xdr:rowOff>
    </xdr:to>
    <xdr:sp macro="" textlink="">
      <xdr:nvSpPr>
        <xdr:cNvPr id="2" name="Rectangle 1"/>
        <xdr:cNvSpPr>
          <a:spLocks noChangeAspect="1"/>
        </xdr:cNvSpPr>
      </xdr:nvSpPr>
      <xdr:spPr>
        <a:xfrm>
          <a:off x="15228385" y="23231"/>
          <a:ext cx="429786" cy="46463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0">
              <a:solidFill>
                <a:schemeClr val="bg1"/>
              </a:solidFill>
              <a:latin typeface="Opel Sans Condensed" panose="020B0503030403020304" pitchFamily="34" charset="0"/>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2</xdr:row>
      <xdr:rowOff>171048</xdr:rowOff>
    </xdr:to>
    <xdr:sp macro="" textlink="">
      <xdr:nvSpPr>
        <xdr:cNvPr id="2" name="Text Box 2"/>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oneCell">
    <xdr:from>
      <xdr:col>7</xdr:col>
      <xdr:colOff>1428079</xdr:colOff>
      <xdr:row>0</xdr:row>
      <xdr:rowOff>0</xdr:rowOff>
    </xdr:from>
    <xdr:to>
      <xdr:col>7</xdr:col>
      <xdr:colOff>1977159</xdr:colOff>
      <xdr:row>1</xdr:row>
      <xdr:rowOff>33227</xdr:rowOff>
    </xdr:to>
    <xdr:sp macro="" textlink="">
      <xdr:nvSpPr>
        <xdr:cNvPr id="12" name="Text Box 2"/>
        <xdr:cNvSpPr txBox="1">
          <a:spLocks noChangeArrowheads="1"/>
        </xdr:cNvSpPr>
      </xdr:nvSpPr>
      <xdr:spPr bwMode="auto">
        <a:xfrm>
          <a:off x="25514784" y="0"/>
          <a:ext cx="549080" cy="466182"/>
        </a:xfrm>
        <a:prstGeom prst="rect">
          <a:avLst/>
        </a:prstGeom>
        <a:solidFill>
          <a:schemeClr val="bg2">
            <a:lumMod val="25000"/>
          </a:schemeClr>
        </a:solidFill>
        <a:ln w="9525">
          <a:noFill/>
          <a:miter lim="800000"/>
          <a:headEnd/>
          <a:tailEnd/>
        </a:ln>
      </xdr:spPr>
      <xdr:txBody>
        <a:bodyPr vertOverflow="clip" wrap="square" lIns="91440" tIns="91440" rIns="91440" bIns="0" anchor="ctr" upright="1"/>
        <a:lstStyle/>
        <a:p>
          <a:pPr algn="ctr" rtl="0">
            <a:defRPr sz="1000"/>
          </a:pPr>
          <a:r>
            <a:rPr lang="en-US" sz="2400" b="0" i="0" strike="noStrike">
              <a:solidFill>
                <a:schemeClr val="bg1"/>
              </a:solidFill>
              <a:latin typeface="Opel Sans Condensed" panose="020B0503030403020304" pitchFamily="34" charset="0"/>
            </a:rPr>
            <a:t>6</a:t>
          </a:r>
        </a:p>
      </xdr:txBody>
    </xdr:sp>
    <xdr:clientData/>
  </xdr:twoCellAnchor>
  <xdr:twoCellAnchor editAs="oneCell">
    <xdr:from>
      <xdr:col>0</xdr:col>
      <xdr:colOff>45216</xdr:colOff>
      <xdr:row>1</xdr:row>
      <xdr:rowOff>491978</xdr:rowOff>
    </xdr:from>
    <xdr:to>
      <xdr:col>5</xdr:col>
      <xdr:colOff>2161264</xdr:colOff>
      <xdr:row>7</xdr:row>
      <xdr:rowOff>614265</xdr:rowOff>
    </xdr:to>
    <xdr:pic>
      <xdr:nvPicPr>
        <xdr:cNvPr id="14" name="Picture 1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216" y="1177110"/>
          <a:ext cx="20558864" cy="36314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47625</xdr:rowOff>
    </xdr:from>
    <xdr:to>
      <xdr:col>3</xdr:col>
      <xdr:colOff>47625</xdr:colOff>
      <xdr:row>2</xdr:row>
      <xdr:rowOff>304800</xdr:rowOff>
    </xdr:to>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4</xdr:row>
      <xdr:rowOff>0</xdr:rowOff>
    </xdr:from>
    <xdr:to>
      <xdr:col>3</xdr:col>
      <xdr:colOff>47625</xdr:colOff>
      <xdr:row>4</xdr:row>
      <xdr:rowOff>257175</xdr:rowOff>
    </xdr:to>
    <xdr:pic>
      <xdr:nvPicPr>
        <xdr:cNvPr id="8" name="Picture 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4</xdr:row>
      <xdr:rowOff>0</xdr:rowOff>
    </xdr:from>
    <xdr:to>
      <xdr:col>3</xdr:col>
      <xdr:colOff>438150</xdr:colOff>
      <xdr:row>4</xdr:row>
      <xdr:rowOff>257175</xdr:rowOff>
    </xdr:to>
    <xdr:pic>
      <xdr:nvPicPr>
        <xdr:cNvPr id="9" name="Picture 8"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4</xdr:row>
      <xdr:rowOff>0</xdr:rowOff>
    </xdr:from>
    <xdr:to>
      <xdr:col>3</xdr:col>
      <xdr:colOff>47625</xdr:colOff>
      <xdr:row>4</xdr:row>
      <xdr:rowOff>257175</xdr:rowOff>
    </xdr:to>
    <xdr:pic>
      <xdr:nvPicPr>
        <xdr:cNvPr id="10" name="Picture 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xdr:row>
      <xdr:rowOff>0</xdr:rowOff>
    </xdr:from>
    <xdr:to>
      <xdr:col>3</xdr:col>
      <xdr:colOff>38100</xdr:colOff>
      <xdr:row>4</xdr:row>
      <xdr:rowOff>257175</xdr:rowOff>
    </xdr:to>
    <xdr:pic>
      <xdr:nvPicPr>
        <xdr:cNvPr id="11" name="Picture 10"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198967</xdr:rowOff>
    </xdr:to>
    <xdr:sp macro="" textlink="">
      <xdr:nvSpPr>
        <xdr:cNvPr id="13" name="Text Box 2"/>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twoCellAnchor editAs="oneCell">
    <xdr:from>
      <xdr:col>3</xdr:col>
      <xdr:colOff>9525</xdr:colOff>
      <xdr:row>2</xdr:row>
      <xdr:rowOff>123825</xdr:rowOff>
    </xdr:from>
    <xdr:to>
      <xdr:col>3</xdr:col>
      <xdr:colOff>390525</xdr:colOff>
      <xdr:row>2</xdr:row>
      <xdr:rowOff>381000</xdr:rowOff>
    </xdr:to>
    <xdr:pic>
      <xdr:nvPicPr>
        <xdr:cNvPr id="19" name="Picture 1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334125" y="38004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613833</xdr:colOff>
      <xdr:row>0</xdr:row>
      <xdr:rowOff>0</xdr:rowOff>
    </xdr:from>
    <xdr:to>
      <xdr:col>5</xdr:col>
      <xdr:colOff>0</xdr:colOff>
      <xdr:row>0</xdr:row>
      <xdr:rowOff>402167</xdr:rowOff>
    </xdr:to>
    <xdr:sp macro="" textlink="">
      <xdr:nvSpPr>
        <xdr:cNvPr id="23" name="Text Box 2"/>
        <xdr:cNvSpPr txBox="1">
          <a:spLocks noChangeArrowheads="1"/>
        </xdr:cNvSpPr>
      </xdr:nvSpPr>
      <xdr:spPr bwMode="auto">
        <a:xfrm>
          <a:off x="7588250" y="0"/>
          <a:ext cx="518583" cy="402167"/>
        </a:xfrm>
        <a:prstGeom prst="rect">
          <a:avLst/>
        </a:prstGeom>
        <a:solidFill>
          <a:schemeClr val="bg2">
            <a:lumMod val="25000"/>
          </a:schemeClr>
        </a:solidFill>
        <a:ln w="9525">
          <a:noFill/>
          <a:miter lim="800000"/>
          <a:headEnd/>
          <a:tailEnd/>
        </a:ln>
      </xdr:spPr>
      <xdr:txBody>
        <a:bodyPr vertOverflow="clip" wrap="square" lIns="91440" tIns="91440" rIns="91440" bIns="0" anchor="ctr" upright="1"/>
        <a:lstStyle/>
        <a:p>
          <a:pPr algn="ctr" rtl="0">
            <a:defRPr sz="1000"/>
          </a:pPr>
          <a:r>
            <a:rPr lang="en-US" sz="2200" b="1" i="0" strike="noStrike">
              <a:solidFill>
                <a:srgbClr val="FFFFFF"/>
              </a:solidFill>
              <a:latin typeface="Opel Sans Condensed" panose="020B0503030403020304" pitchFamily="34" charset="0"/>
            </a:rPr>
            <a:t>7</a:t>
          </a:r>
        </a:p>
      </xdr:txBody>
    </xdr:sp>
    <xdr:clientData/>
  </xdr:twoCellAnchor>
  <xdr:oneCellAnchor>
    <xdr:from>
      <xdr:col>3</xdr:col>
      <xdr:colOff>57150</xdr:colOff>
      <xdr:row>3</xdr:row>
      <xdr:rowOff>0</xdr:rowOff>
    </xdr:from>
    <xdr:ext cx="0" cy="257175"/>
    <xdr:pic>
      <xdr:nvPicPr>
        <xdr:cNvPr id="18" name="Picture 1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22" name="Picture 21"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4" name="Picture 2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25" name="Picture 2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6" name="Picture 2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47625</xdr:rowOff>
    </xdr:from>
    <xdr:ext cx="0" cy="257175"/>
    <xdr:pic>
      <xdr:nvPicPr>
        <xdr:cNvPr id="27" name="Picture 2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3</xdr:row>
      <xdr:rowOff>104775</xdr:rowOff>
    </xdr:from>
    <xdr:to>
      <xdr:col>3</xdr:col>
      <xdr:colOff>381000</xdr:colOff>
      <xdr:row>3</xdr:row>
      <xdr:rowOff>361950</xdr:rowOff>
    </xdr:to>
    <xdr:pic>
      <xdr:nvPicPr>
        <xdr:cNvPr id="29" name="Picture 28"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15000" y="15906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SSM032_CARLINES/ASTRA/ASTRA%20D2JO/&#924;&#933;17/GME%20VC/Astra%20New%20MY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Εκδόσεις 5Door"/>
      <sheetName val="Εκδόσεις Sports Tourer"/>
      <sheetName val="Εξοπλισμός"/>
      <sheetName val="Ανάλυση Τιμών Μοντέλων"/>
      <sheetName val="Ανάλυση Τιμών Προαιρ. εξοπλ."/>
      <sheetName val="Χρώματα_Ταπετσαρίες"/>
      <sheetName val="Tεχνικά Χαρακτηριστικά 5DOOR"/>
      <sheetName val="Τεχνικά Χαρακτηριστικά ST"/>
      <sheetName val="Ετικέτες ελαστικών"/>
    </sheetNames>
    <sheetDataSet>
      <sheetData sheetId="0"/>
      <sheetData sheetId="1"/>
      <sheetData sheetId="2">
        <row r="2">
          <cell r="C2" t="str">
            <v>Selection</v>
          </cell>
          <cell r="E2" t="str">
            <v>Innovation</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tabSelected="1" zoomScale="73" zoomScaleNormal="73" workbookViewId="0">
      <selection activeCell="A5" sqref="A5"/>
    </sheetView>
  </sheetViews>
  <sheetFormatPr defaultColWidth="0" defaultRowHeight="12.75" zeroHeight="1"/>
  <cols>
    <col min="1" max="1" width="89.125" customWidth="1"/>
    <col min="2" max="2" width="15.625" customWidth="1"/>
    <col min="3" max="3" width="13.625" customWidth="1"/>
    <col min="4" max="4" width="10.875" customWidth="1"/>
    <col min="5" max="7" width="10.875" hidden="1" customWidth="1"/>
    <col min="8" max="16384" width="10.875" hidden="1"/>
  </cols>
  <sheetData>
    <row r="1" spans="1:7" ht="18" customHeight="1">
      <c r="A1" s="28"/>
      <c r="B1" s="2"/>
      <c r="C1" s="2"/>
      <c r="D1" s="2"/>
      <c r="E1" s="2"/>
      <c r="F1" s="2"/>
      <c r="G1" s="2"/>
    </row>
    <row r="2" spans="1:7" ht="21.75" customHeight="1">
      <c r="A2" s="29" t="s">
        <v>387</v>
      </c>
      <c r="B2" s="2"/>
      <c r="C2" s="2"/>
      <c r="D2" s="2"/>
      <c r="E2" s="2"/>
      <c r="F2" s="2"/>
      <c r="G2" s="2"/>
    </row>
    <row r="3" spans="1:7" ht="26.25">
      <c r="A3" s="32" t="s">
        <v>247</v>
      </c>
      <c r="B3" s="2"/>
      <c r="C3" s="2"/>
      <c r="D3" s="2"/>
      <c r="E3" s="2"/>
      <c r="F3" s="2"/>
      <c r="G3" s="2"/>
    </row>
    <row r="4" spans="1:7" ht="20.25">
      <c r="A4" s="30" t="s">
        <v>425</v>
      </c>
      <c r="B4" s="2"/>
      <c r="C4" s="2"/>
      <c r="D4" s="2"/>
      <c r="E4" s="2"/>
      <c r="F4" s="2"/>
      <c r="G4" s="2"/>
    </row>
    <row r="5" spans="1:7" ht="19.5" customHeight="1">
      <c r="A5" s="264" t="s">
        <v>376</v>
      </c>
      <c r="B5" s="2"/>
      <c r="C5" s="2"/>
      <c r="D5" s="2"/>
      <c r="E5" s="2"/>
      <c r="F5" s="2"/>
      <c r="G5" s="2"/>
    </row>
    <row r="6" spans="1:7" ht="19.5" customHeight="1">
      <c r="A6" s="26"/>
      <c r="B6" s="2"/>
      <c r="C6" s="2"/>
      <c r="D6" s="2"/>
      <c r="E6" s="2"/>
      <c r="F6" s="2"/>
      <c r="G6" s="2"/>
    </row>
    <row r="7" spans="1:7" ht="9" customHeight="1">
      <c r="A7" s="2"/>
      <c r="B7" s="2"/>
      <c r="C7" s="2"/>
      <c r="D7" s="2"/>
      <c r="E7" s="2"/>
      <c r="F7" s="2"/>
      <c r="G7" s="2"/>
    </row>
    <row r="8" spans="1:7" ht="409.6" customHeight="1">
      <c r="A8" s="1"/>
      <c r="B8" s="1"/>
      <c r="C8" s="1"/>
      <c r="D8" s="2"/>
      <c r="E8" s="2"/>
      <c r="F8" s="2"/>
      <c r="G8" s="2"/>
    </row>
    <row r="9" spans="1:7" ht="90.75" customHeight="1">
      <c r="A9" s="2"/>
      <c r="B9" s="2"/>
      <c r="C9" s="2"/>
      <c r="D9" s="2"/>
      <c r="E9" s="2"/>
      <c r="F9" s="2"/>
      <c r="G9" s="2"/>
    </row>
    <row r="10" spans="1:7" hidden="1">
      <c r="A10" s="31"/>
      <c r="B10" s="31"/>
      <c r="C10" s="31"/>
      <c r="D10" s="31"/>
      <c r="E10" s="2"/>
      <c r="F10" s="2"/>
      <c r="G10" s="2"/>
    </row>
    <row r="11" spans="1:7" hidden="1"/>
    <row r="12" spans="1:7" hidden="1"/>
    <row r="13" spans="1:7" hidden="1"/>
    <row r="14" spans="1:7" hidden="1"/>
    <row r="15" spans="1:7" hidden="1"/>
    <row r="16" spans="1:7" hidden="1"/>
    <row r="17" hidden="1"/>
    <row r="18" hidden="1"/>
  </sheetData>
  <mergeCells count="1">
    <mergeCell ref="A8:C8"/>
  </mergeCells>
  <printOptions horizontalCentered="1" verticalCentered="1"/>
  <pageMargins left="0" right="0" top="0" bottom="0" header="0.39370078740157483" footer="0.59055118110236227"/>
  <pageSetup paperSize="9" scale="8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28"/>
  <sheetViews>
    <sheetView zoomScale="75" zoomScaleNormal="75" zoomScaleSheetLayoutView="75" workbookViewId="0">
      <selection sqref="A1:F1"/>
    </sheetView>
  </sheetViews>
  <sheetFormatPr defaultColWidth="0" defaultRowHeight="12.75" zeroHeight="1"/>
  <cols>
    <col min="1" max="1" width="4.75" style="6" bestFit="1" customWidth="1"/>
    <col min="2" max="2" width="31.25" style="6" customWidth="1"/>
    <col min="3" max="3" width="15.5" style="6" customWidth="1"/>
    <col min="4" max="4" width="17.125" style="6" customWidth="1"/>
    <col min="5" max="5" width="18.625" style="5" customWidth="1"/>
    <col min="6" max="6" width="18.375" style="5" customWidth="1"/>
    <col min="7" max="14" width="0" style="6" hidden="1" customWidth="1"/>
    <col min="15" max="16384" width="5.75" style="6" hidden="1"/>
  </cols>
  <sheetData>
    <row r="1" spans="1:14" ht="34.5" customHeight="1">
      <c r="A1" s="201" t="s">
        <v>388</v>
      </c>
      <c r="B1" s="201"/>
      <c r="C1" s="201"/>
      <c r="D1" s="201"/>
      <c r="E1" s="201"/>
      <c r="F1" s="201"/>
    </row>
    <row r="2" spans="1:14" ht="16.5" customHeight="1">
      <c r="A2" s="8"/>
      <c r="B2" s="8"/>
      <c r="C2" s="8"/>
      <c r="D2" s="8"/>
      <c r="E2" s="8"/>
      <c r="F2" s="8"/>
    </row>
    <row r="3" spans="1:14" ht="22.5" customHeight="1">
      <c r="A3" s="150"/>
      <c r="B3" s="27" t="s">
        <v>248</v>
      </c>
      <c r="C3" s="27" t="s">
        <v>94</v>
      </c>
      <c r="D3" s="27" t="s">
        <v>307</v>
      </c>
      <c r="E3" s="27" t="s">
        <v>111</v>
      </c>
      <c r="F3" s="27" t="s">
        <v>308</v>
      </c>
    </row>
    <row r="4" spans="1:14" ht="30" customHeight="1">
      <c r="A4" s="212" t="s">
        <v>250</v>
      </c>
      <c r="B4" s="202" t="s">
        <v>249</v>
      </c>
      <c r="C4" s="42" t="s">
        <v>222</v>
      </c>
      <c r="D4" s="41">
        <f>'Ανάλυση Τιμών Μοντέλων'!F5</f>
        <v>17300.199999999997</v>
      </c>
      <c r="E4" s="41">
        <f>'Ανάλυση Τιμών Μοντέλων'!F7</f>
        <v>18999.759999999998</v>
      </c>
      <c r="F4" s="151" t="s">
        <v>0</v>
      </c>
    </row>
    <row r="5" spans="1:14" s="137" customFormat="1" ht="30" customHeight="1">
      <c r="A5" s="213"/>
      <c r="B5" s="203"/>
      <c r="C5" s="42" t="s">
        <v>302</v>
      </c>
      <c r="D5" s="41" t="s">
        <v>0</v>
      </c>
      <c r="E5" s="41">
        <f>'Ανάλυση Τιμών Μοντέλων'!F8</f>
        <v>19800</v>
      </c>
      <c r="F5" s="151" t="s">
        <v>0</v>
      </c>
    </row>
    <row r="6" spans="1:14" s="137" customFormat="1" ht="30" customHeight="1">
      <c r="A6" s="213"/>
      <c r="B6" s="164" t="s">
        <v>314</v>
      </c>
      <c r="C6" s="42" t="s">
        <v>221</v>
      </c>
      <c r="D6" s="41" t="s">
        <v>0</v>
      </c>
      <c r="E6" s="41">
        <f>'Ανάλυση Τιμών Μοντέλων'!F9</f>
        <v>20499.600000000002</v>
      </c>
      <c r="F6" s="153">
        <f>'Ανάλυση Τιμών Μοντέλων'!F12</f>
        <v>24000.2</v>
      </c>
    </row>
    <row r="7" spans="1:14" ht="22.5">
      <c r="A7" s="152"/>
      <c r="B7" s="138"/>
      <c r="C7" s="139"/>
      <c r="D7" s="139"/>
      <c r="E7" s="139"/>
      <c r="F7" s="139"/>
    </row>
    <row r="8" spans="1:14" s="137" customFormat="1" ht="30" customHeight="1">
      <c r="A8" s="210" t="s">
        <v>277</v>
      </c>
      <c r="B8" s="40" t="s">
        <v>251</v>
      </c>
      <c r="C8" s="42" t="s">
        <v>221</v>
      </c>
      <c r="D8" s="41">
        <f>'Ανάλυση Τιμών Μοντέλων'!F6</f>
        <v>19999.567999999999</v>
      </c>
      <c r="E8" s="41" t="s">
        <v>0</v>
      </c>
      <c r="F8" s="153" t="s">
        <v>0</v>
      </c>
    </row>
    <row r="9" spans="1:14" s="137" customFormat="1" ht="30" customHeight="1">
      <c r="A9" s="211"/>
      <c r="B9" s="202" t="s">
        <v>252</v>
      </c>
      <c r="C9" s="42" t="s">
        <v>221</v>
      </c>
      <c r="D9" s="41" t="s">
        <v>0</v>
      </c>
      <c r="E9" s="41">
        <f>'Ανάλυση Τιμών Μοντέλων'!F10</f>
        <v>21799.539999999997</v>
      </c>
      <c r="F9" s="153">
        <f>'Ανάλυση Τιμών Μοντέλων'!F13</f>
        <v>24500</v>
      </c>
    </row>
    <row r="10" spans="1:14" s="137" customFormat="1" ht="30" customHeight="1">
      <c r="A10" s="211"/>
      <c r="B10" s="203"/>
      <c r="C10" s="43" t="s">
        <v>223</v>
      </c>
      <c r="D10" s="41" t="s">
        <v>0</v>
      </c>
      <c r="E10" s="41">
        <f>'Ανάλυση Τιμών Μοντέλων'!F11</f>
        <v>24200</v>
      </c>
      <c r="F10" s="153">
        <f>'Ανάλυση Τιμών Μοντέλων'!F14</f>
        <v>26300</v>
      </c>
    </row>
    <row r="11" spans="1:14" ht="30" customHeight="1">
      <c r="A11" s="211"/>
      <c r="B11" s="44" t="s">
        <v>253</v>
      </c>
      <c r="C11" s="39" t="s">
        <v>221</v>
      </c>
      <c r="D11" s="38" t="s">
        <v>0</v>
      </c>
      <c r="E11" s="38" t="s">
        <v>0</v>
      </c>
      <c r="F11" s="153">
        <f>'Ανάλυση Τιμών Μοντέλων'!F15</f>
        <v>25800.2</v>
      </c>
    </row>
    <row r="12" spans="1:14" ht="12.75" customHeight="1">
      <c r="A12" s="206"/>
      <c r="B12" s="207"/>
      <c r="C12" s="207"/>
      <c r="D12" s="207"/>
      <c r="E12" s="208"/>
      <c r="F12" s="154"/>
    </row>
    <row r="13" spans="1:14" ht="245.25" customHeight="1">
      <c r="A13" s="209" t="s">
        <v>303</v>
      </c>
      <c r="B13" s="209"/>
      <c r="C13" s="209"/>
      <c r="D13" s="209"/>
      <c r="E13" s="209"/>
      <c r="F13" s="209"/>
    </row>
    <row r="14" spans="1:14" ht="32.25" customHeight="1">
      <c r="A14" s="205" t="s">
        <v>304</v>
      </c>
      <c r="B14" s="205"/>
      <c r="C14" s="205"/>
      <c r="D14" s="205"/>
      <c r="E14" s="205"/>
      <c r="F14" s="205"/>
      <c r="G14" s="149"/>
      <c r="H14" s="149"/>
      <c r="I14" s="149"/>
      <c r="J14" s="149"/>
      <c r="K14" s="149"/>
      <c r="L14" s="149"/>
      <c r="M14" s="149"/>
      <c r="N14" s="149"/>
    </row>
    <row r="15" spans="1:14" ht="15.75" hidden="1">
      <c r="A15" s="204"/>
      <c r="B15" s="204"/>
      <c r="C15" s="204"/>
      <c r="D15" s="204"/>
      <c r="E15" s="204"/>
      <c r="F15" s="204"/>
    </row>
    <row r="16" spans="1:14" hidden="1">
      <c r="E16" s="6"/>
      <c r="F16" s="6"/>
    </row>
    <row r="17" spans="5:6" hidden="1">
      <c r="E17" s="6"/>
      <c r="F17" s="6"/>
    </row>
    <row r="18" spans="5:6" hidden="1">
      <c r="E18" s="6"/>
      <c r="F18" s="6"/>
    </row>
    <row r="19" spans="5:6" hidden="1">
      <c r="E19" s="6"/>
      <c r="F19" s="6"/>
    </row>
    <row r="20" spans="5:6" hidden="1">
      <c r="E20" s="6"/>
      <c r="F20" s="6"/>
    </row>
    <row r="21" spans="5:6" hidden="1">
      <c r="E21" s="6"/>
      <c r="F21" s="6"/>
    </row>
    <row r="22" spans="5:6" hidden="1">
      <c r="E22" s="6"/>
      <c r="F22" s="6"/>
    </row>
    <row r="23" spans="5:6" hidden="1">
      <c r="E23" s="6"/>
      <c r="F23" s="6"/>
    </row>
    <row r="24" spans="5:6" hidden="1">
      <c r="E24" s="6"/>
      <c r="F24" s="6"/>
    </row>
    <row r="25" spans="5:6" hidden="1">
      <c r="E25" s="6"/>
      <c r="F25" s="6"/>
    </row>
    <row r="26" spans="5:6" hidden="1">
      <c r="E26" s="6"/>
      <c r="F26" s="6"/>
    </row>
    <row r="27" spans="5:6" hidden="1">
      <c r="E27" s="6"/>
      <c r="F27" s="6"/>
    </row>
    <row r="28" spans="5:6" hidden="1">
      <c r="E28" s="6"/>
      <c r="F28" s="6"/>
    </row>
  </sheetData>
  <sheetProtection formatCells="0" formatColumns="0" formatRows="0" insertColumns="0" insertRows="0" insertHyperlinks="0" deleteColumns="0" deleteRows="0" sort="0" autoFilter="0" pivotTables="0"/>
  <mergeCells count="9">
    <mergeCell ref="A1:F1"/>
    <mergeCell ref="B4:B5"/>
    <mergeCell ref="A15:F15"/>
    <mergeCell ref="A14:F14"/>
    <mergeCell ref="A12:E12"/>
    <mergeCell ref="B9:B10"/>
    <mergeCell ref="A13:F13"/>
    <mergeCell ref="A8:A11"/>
    <mergeCell ref="A4:A6"/>
  </mergeCells>
  <phoneticPr fontId="0"/>
  <printOptions horizontalCentered="1"/>
  <pageMargins left="0.39370078740157483" right="0.39370078740157483" top="0.59055118110236227" bottom="0.39370078740157483" header="0.23622047244094491" footer="0.27559055118110237"/>
  <pageSetup paperSize="9" scale="8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applyStyles="1" summaryRight="0"/>
  </sheetPr>
  <dimension ref="A1:F332"/>
  <sheetViews>
    <sheetView view="pageBreakPreview" zoomScale="60" zoomScaleNormal="60" workbookViewId="0"/>
  </sheetViews>
  <sheetFormatPr defaultColWidth="0" defaultRowHeight="23.25" zeroHeight="1"/>
  <cols>
    <col min="1" max="1" width="125.625" style="62" customWidth="1"/>
    <col min="2" max="2" width="18.5" style="70" customWidth="1"/>
    <col min="3" max="3" width="11.625" style="71" customWidth="1"/>
    <col min="4" max="4" width="11.25" style="195" bestFit="1" customWidth="1"/>
    <col min="5" max="5" width="14.75" style="195" customWidth="1"/>
    <col min="6" max="6" width="0" style="62" hidden="1" customWidth="1"/>
    <col min="7" max="16384" width="25.625" style="62" hidden="1"/>
  </cols>
  <sheetData>
    <row r="1" spans="1:5" s="59" customFormat="1" ht="25.5" customHeight="1">
      <c r="A1" s="45" t="s">
        <v>389</v>
      </c>
      <c r="B1" s="58"/>
      <c r="C1" s="58"/>
      <c r="D1" s="58"/>
      <c r="E1" s="58"/>
    </row>
    <row r="2" spans="1:5">
      <c r="A2" s="60"/>
      <c r="B2" s="61"/>
      <c r="C2" s="48" t="str">
        <f>Εκδόσεις!D3</f>
        <v>Selection</v>
      </c>
      <c r="D2" s="48" t="str">
        <f>Εκδόσεις!E3</f>
        <v>Dynamic</v>
      </c>
      <c r="E2" s="48" t="str">
        <f>Εκδόσεις!F3</f>
        <v>Innovation</v>
      </c>
    </row>
    <row r="3" spans="1:5" ht="17.25" customHeight="1">
      <c r="A3" s="46" t="s">
        <v>9</v>
      </c>
      <c r="B3" s="47" t="s">
        <v>20</v>
      </c>
      <c r="C3" s="216" t="s">
        <v>112</v>
      </c>
      <c r="D3" s="217"/>
      <c r="E3" s="218"/>
    </row>
    <row r="4" spans="1:5" s="7" customFormat="1" ht="15.75">
      <c r="A4" s="52" t="s">
        <v>402</v>
      </c>
      <c r="B4" s="53" t="s">
        <v>395</v>
      </c>
      <c r="C4" s="54" t="s">
        <v>4</v>
      </c>
      <c r="D4" s="54" t="s">
        <v>4</v>
      </c>
      <c r="E4" s="64" t="s">
        <v>0</v>
      </c>
    </row>
    <row r="5" spans="1:5" s="7" customFormat="1" ht="31.5">
      <c r="A5" s="52" t="s">
        <v>403</v>
      </c>
      <c r="B5" s="53" t="s">
        <v>404</v>
      </c>
      <c r="C5" s="54" t="s">
        <v>4</v>
      </c>
      <c r="D5" s="54" t="s">
        <v>4</v>
      </c>
      <c r="E5" s="64" t="s">
        <v>0</v>
      </c>
    </row>
    <row r="6" spans="1:5" s="7" customFormat="1" ht="31.5">
      <c r="A6" s="52" t="s">
        <v>406</v>
      </c>
      <c r="B6" s="53" t="s">
        <v>405</v>
      </c>
      <c r="C6" s="64" t="s">
        <v>0</v>
      </c>
      <c r="D6" s="63">
        <f>'Ανάλυση Τιμών Προαιρ. εξοπλ.'!C5</f>
        <v>100.32000000000001</v>
      </c>
      <c r="E6" s="64" t="s">
        <v>0</v>
      </c>
    </row>
    <row r="7" spans="1:5" s="7" customFormat="1" ht="15.75">
      <c r="A7" s="52" t="s">
        <v>260</v>
      </c>
      <c r="B7" s="53" t="s">
        <v>115</v>
      </c>
      <c r="C7" s="64" t="s">
        <v>0</v>
      </c>
      <c r="D7" s="64" t="s">
        <v>0</v>
      </c>
      <c r="E7" s="54" t="s">
        <v>4</v>
      </c>
    </row>
    <row r="8" spans="1:5" s="7" customFormat="1" ht="15.75">
      <c r="A8" s="52" t="s">
        <v>261</v>
      </c>
      <c r="B8" s="53" t="s">
        <v>116</v>
      </c>
      <c r="C8" s="64" t="s">
        <v>0</v>
      </c>
      <c r="D8" s="64" t="s">
        <v>0</v>
      </c>
      <c r="E8" s="63" t="s">
        <v>25</v>
      </c>
    </row>
    <row r="9" spans="1:5" s="7" customFormat="1" ht="31.5">
      <c r="A9" s="52" t="s">
        <v>263</v>
      </c>
      <c r="B9" s="53" t="s">
        <v>245</v>
      </c>
      <c r="C9" s="64" t="s">
        <v>0</v>
      </c>
      <c r="D9" s="64" t="s">
        <v>0</v>
      </c>
      <c r="E9" s="54">
        <f>'Ανάλυση Τιμών Προαιρ. εξοπλ.'!C6</f>
        <v>100.32000000000001</v>
      </c>
    </row>
    <row r="10" spans="1:5" s="7" customFormat="1" ht="50.25" customHeight="1">
      <c r="A10" s="52" t="s">
        <v>346</v>
      </c>
      <c r="B10" s="53" t="s">
        <v>117</v>
      </c>
      <c r="C10" s="64" t="s">
        <v>0</v>
      </c>
      <c r="D10" s="64" t="s">
        <v>0</v>
      </c>
      <c r="E10" s="54">
        <f>'Ανάλυση Τιμών Προαιρ. εξοπλ.'!C7</f>
        <v>799.92000000000007</v>
      </c>
    </row>
    <row r="11" spans="1:5" s="7" customFormat="1" ht="15.75">
      <c r="A11" s="52" t="s">
        <v>147</v>
      </c>
      <c r="B11" s="53" t="s">
        <v>146</v>
      </c>
      <c r="C11" s="64" t="s">
        <v>0</v>
      </c>
      <c r="D11" s="64" t="s">
        <v>0</v>
      </c>
      <c r="E11" s="54" t="s">
        <v>4</v>
      </c>
    </row>
    <row r="12" spans="1:5" s="7" customFormat="1" ht="15.75">
      <c r="A12" s="52" t="s">
        <v>119</v>
      </c>
      <c r="B12" s="53" t="s">
        <v>106</v>
      </c>
      <c r="C12" s="64" t="s">
        <v>0</v>
      </c>
      <c r="D12" s="64" t="s">
        <v>0</v>
      </c>
      <c r="E12" s="54" t="s">
        <v>4</v>
      </c>
    </row>
    <row r="13" spans="1:5" s="7" customFormat="1" ht="15.75">
      <c r="A13" s="52" t="s">
        <v>273</v>
      </c>
      <c r="B13" s="53" t="s">
        <v>6</v>
      </c>
      <c r="C13" s="54" t="s">
        <v>399</v>
      </c>
      <c r="D13" s="54" t="s">
        <v>399</v>
      </c>
      <c r="E13" s="54" t="s">
        <v>4</v>
      </c>
    </row>
    <row r="14" spans="1:5" s="50" customFormat="1" ht="18.75">
      <c r="A14" s="46" t="s">
        <v>26</v>
      </c>
      <c r="B14" s="49"/>
      <c r="C14" s="216"/>
      <c r="D14" s="217"/>
      <c r="E14" s="218"/>
    </row>
    <row r="15" spans="1:5" s="7" customFormat="1" ht="15.75">
      <c r="A15" s="52" t="s">
        <v>271</v>
      </c>
      <c r="B15" s="53" t="s">
        <v>272</v>
      </c>
      <c r="C15" s="64" t="s">
        <v>4</v>
      </c>
      <c r="D15" s="54" t="s">
        <v>4</v>
      </c>
      <c r="E15" s="54" t="s">
        <v>4</v>
      </c>
    </row>
    <row r="16" spans="1:5" s="7" customFormat="1" ht="15.75">
      <c r="A16" s="52" t="s">
        <v>144</v>
      </c>
      <c r="B16" s="53" t="s">
        <v>143</v>
      </c>
      <c r="C16" s="64" t="s">
        <v>0</v>
      </c>
      <c r="D16" s="54">
        <f>'Ανάλυση Τιμών Προαιρ. εξοπλ.'!C9</f>
        <v>250.48000000000002</v>
      </c>
      <c r="E16" s="54">
        <f>'Ανάλυση Τιμών Προαιρ. εξοπλ.'!C9</f>
        <v>250.48000000000002</v>
      </c>
    </row>
    <row r="17" spans="1:6" s="7" customFormat="1" ht="15.75">
      <c r="A17" s="52" t="s">
        <v>145</v>
      </c>
      <c r="B17" s="53" t="s">
        <v>103</v>
      </c>
      <c r="C17" s="64">
        <f>'Ανάλυση Τιμών Προαιρ. εξοπλ.'!C10</f>
        <v>200.32000000000002</v>
      </c>
      <c r="D17" s="54" t="s">
        <v>4</v>
      </c>
      <c r="E17" s="54" t="s">
        <v>4</v>
      </c>
    </row>
    <row r="18" spans="1:6" s="50" customFormat="1" ht="18.75">
      <c r="A18" s="46" t="s">
        <v>24</v>
      </c>
      <c r="B18" s="49"/>
      <c r="C18" s="216"/>
      <c r="D18" s="217"/>
      <c r="E18" s="218"/>
    </row>
    <row r="19" spans="1:6" s="7" customFormat="1" ht="15.75" customHeight="1">
      <c r="A19" s="52" t="s">
        <v>114</v>
      </c>
      <c r="B19" s="53" t="s">
        <v>46</v>
      </c>
      <c r="C19" s="65" t="s">
        <v>25</v>
      </c>
      <c r="D19" s="65" t="s">
        <v>25</v>
      </c>
      <c r="E19" s="65" t="s">
        <v>25</v>
      </c>
    </row>
    <row r="20" spans="1:6" s="7" customFormat="1" ht="15.75">
      <c r="A20" s="52" t="s">
        <v>347</v>
      </c>
      <c r="B20" s="53" t="s">
        <v>21</v>
      </c>
      <c r="C20" s="65">
        <f>'Ανάλυση Τιμών Προαιρ. εξοπλ.'!C12</f>
        <v>150.48000000000002</v>
      </c>
      <c r="D20" s="65">
        <f>'Ανάλυση Τιμών Προαιρ. εξοπλ.'!C12</f>
        <v>150.48000000000002</v>
      </c>
      <c r="E20" s="65">
        <f>'Ανάλυση Τιμών Προαιρ. εξοπλ.'!C12</f>
        <v>150.48000000000002</v>
      </c>
    </row>
    <row r="21" spans="1:6" s="7" customFormat="1" ht="15.75">
      <c r="A21" s="52" t="s">
        <v>348</v>
      </c>
      <c r="B21" s="53" t="s">
        <v>22</v>
      </c>
      <c r="C21" s="65">
        <f>'Ανάλυση Τιμών Προαιρ. εξοπλ.'!C13</f>
        <v>500.28000000000003</v>
      </c>
      <c r="D21" s="65">
        <f>'Ανάλυση Τιμών Προαιρ. εξοπλ.'!C13</f>
        <v>500.28000000000003</v>
      </c>
      <c r="E21" s="65">
        <f>'Ανάλυση Τιμών Προαιρ. εξοπλ.'!C13</f>
        <v>500.28000000000003</v>
      </c>
    </row>
    <row r="22" spans="1:6" s="50" customFormat="1" ht="18.75">
      <c r="A22" s="46" t="s">
        <v>23</v>
      </c>
      <c r="B22" s="49"/>
      <c r="C22" s="216"/>
      <c r="D22" s="217"/>
      <c r="E22" s="218"/>
    </row>
    <row r="23" spans="1:6" s="7" customFormat="1" ht="30" customHeight="1">
      <c r="A23" s="52" t="s">
        <v>160</v>
      </c>
      <c r="B23" s="53" t="s">
        <v>135</v>
      </c>
      <c r="C23" s="54" t="s">
        <v>4</v>
      </c>
      <c r="D23" s="54" t="s">
        <v>0</v>
      </c>
      <c r="E23" s="54" t="s">
        <v>0</v>
      </c>
    </row>
    <row r="24" spans="1:6" s="7" customFormat="1" ht="30" customHeight="1">
      <c r="A24" s="52" t="s">
        <v>312</v>
      </c>
      <c r="B24" s="53" t="s">
        <v>306</v>
      </c>
      <c r="C24" s="54" t="s">
        <v>0</v>
      </c>
      <c r="D24" s="54" t="s">
        <v>4</v>
      </c>
      <c r="E24" s="54" t="s">
        <v>0</v>
      </c>
      <c r="F24"/>
    </row>
    <row r="25" spans="1:6" s="7" customFormat="1" ht="30" customHeight="1">
      <c r="A25" s="52" t="s">
        <v>161</v>
      </c>
      <c r="B25" s="53" t="s">
        <v>136</v>
      </c>
      <c r="C25" s="54" t="s">
        <v>0</v>
      </c>
      <c r="D25" s="54">
        <f>'Ανάλυση Τιμών Προαιρ. εξοπλ.'!C15</f>
        <v>199.64000000000001</v>
      </c>
      <c r="E25" s="54" t="s">
        <v>25</v>
      </c>
    </row>
    <row r="26" spans="1:6" s="7" customFormat="1" ht="30" customHeight="1">
      <c r="A26" s="52" t="s">
        <v>162</v>
      </c>
      <c r="B26" s="53" t="s">
        <v>137</v>
      </c>
      <c r="C26" s="54" t="s">
        <v>0</v>
      </c>
      <c r="D26" s="54" t="s">
        <v>0</v>
      </c>
      <c r="E26" s="54" t="s">
        <v>4</v>
      </c>
    </row>
    <row r="27" spans="1:6" s="7" customFormat="1" ht="30" customHeight="1">
      <c r="A27" s="52" t="s">
        <v>162</v>
      </c>
      <c r="B27" s="53" t="s">
        <v>311</v>
      </c>
      <c r="C27" s="54" t="s">
        <v>0</v>
      </c>
      <c r="D27" s="54" t="s">
        <v>0</v>
      </c>
      <c r="E27" s="54">
        <f>'Ανάλυση Τιμών Προαιρ. εξοπλ.'!C16</f>
        <v>100.32000000000001</v>
      </c>
    </row>
    <row r="28" spans="1:6" s="7" customFormat="1" ht="15.75">
      <c r="A28" s="52" t="s">
        <v>27</v>
      </c>
      <c r="B28" s="53" t="s">
        <v>48</v>
      </c>
      <c r="C28" s="54" t="s">
        <v>4</v>
      </c>
      <c r="D28" s="54" t="s">
        <v>4</v>
      </c>
      <c r="E28" s="54" t="s">
        <v>4</v>
      </c>
    </row>
    <row r="29" spans="1:6" s="7" customFormat="1" ht="15.75">
      <c r="A29" s="52" t="s">
        <v>60</v>
      </c>
      <c r="B29" s="53" t="s">
        <v>138</v>
      </c>
      <c r="C29" s="54">
        <f>'Ανάλυση Τιμών Προαιρ. εξοπλ.'!C17</f>
        <v>69.960000000000008</v>
      </c>
      <c r="D29" s="54">
        <f>'Ανάλυση Τιμών Προαιρ. εξοπλ.'!C17</f>
        <v>69.960000000000008</v>
      </c>
      <c r="E29" s="54">
        <f>'Ανάλυση Τιμών Προαιρ. εξοπλ.'!C17</f>
        <v>69.960000000000008</v>
      </c>
    </row>
    <row r="30" spans="1:6" s="50" customFormat="1" ht="18.75">
      <c r="A30" s="46" t="s">
        <v>58</v>
      </c>
      <c r="B30" s="47"/>
      <c r="C30" s="216"/>
      <c r="D30" s="217"/>
      <c r="E30" s="218"/>
    </row>
    <row r="31" spans="1:6" s="7" customFormat="1" ht="21.75" customHeight="1">
      <c r="A31" s="55" t="s">
        <v>257</v>
      </c>
      <c r="B31" s="223" t="s">
        <v>123</v>
      </c>
      <c r="C31" s="221" t="s">
        <v>4</v>
      </c>
      <c r="D31" s="219" t="s">
        <v>0</v>
      </c>
      <c r="E31" s="219" t="s">
        <v>0</v>
      </c>
    </row>
    <row r="32" spans="1:6" s="7" customFormat="1" ht="14.25" customHeight="1">
      <c r="A32" s="51" t="s">
        <v>408</v>
      </c>
      <c r="B32" s="224"/>
      <c r="C32" s="220"/>
      <c r="D32" s="220"/>
      <c r="E32" s="220"/>
    </row>
    <row r="33" spans="1:5" s="7" customFormat="1" ht="18.75">
      <c r="A33" s="55" t="s">
        <v>258</v>
      </c>
      <c r="B33" s="221" t="s">
        <v>124</v>
      </c>
      <c r="C33" s="221">
        <f>'Ανάλυση Τιμών Προαιρ. εξοπλ.'!C19</f>
        <v>600.28</v>
      </c>
      <c r="D33" s="221" t="s">
        <v>4</v>
      </c>
      <c r="E33" s="221" t="s">
        <v>4</v>
      </c>
    </row>
    <row r="34" spans="1:5" s="7" customFormat="1" ht="32.25" customHeight="1">
      <c r="A34" s="51" t="s">
        <v>409</v>
      </c>
      <c r="B34" s="220"/>
      <c r="C34" s="220"/>
      <c r="D34" s="220"/>
      <c r="E34" s="220"/>
    </row>
    <row r="35" spans="1:5" s="50" customFormat="1" ht="18.75">
      <c r="A35" s="52" t="s">
        <v>349</v>
      </c>
      <c r="B35" s="53" t="s">
        <v>350</v>
      </c>
      <c r="C35" s="54" t="s">
        <v>4</v>
      </c>
      <c r="D35" s="54" t="s">
        <v>4</v>
      </c>
      <c r="E35" s="54" t="s">
        <v>4</v>
      </c>
    </row>
    <row r="36" spans="1:5" s="7" customFormat="1" ht="15.75">
      <c r="A36" s="52" t="s">
        <v>219</v>
      </c>
      <c r="B36" s="53" t="s">
        <v>220</v>
      </c>
      <c r="C36" s="54" t="s">
        <v>4</v>
      </c>
      <c r="D36" s="54" t="s">
        <v>4</v>
      </c>
      <c r="E36" s="54" t="s">
        <v>4</v>
      </c>
    </row>
    <row r="37" spans="1:5" s="7" customFormat="1" ht="15.75">
      <c r="A37" s="52" t="s">
        <v>255</v>
      </c>
      <c r="B37" s="53" t="s">
        <v>125</v>
      </c>
      <c r="C37" s="54">
        <f>'Ανάλυση Τιμών Προαιρ. εξοπλ.'!C20</f>
        <v>200.32000000000002</v>
      </c>
      <c r="D37" s="54">
        <f>'Ανάλυση Τιμών Προαιρ. εξοπλ.'!C20</f>
        <v>200.32000000000002</v>
      </c>
      <c r="E37" s="54">
        <f>'Ανάλυση Τιμών Προαιρ. εξοπλ.'!C20</f>
        <v>200.32000000000002</v>
      </c>
    </row>
    <row r="38" spans="1:5" s="7" customFormat="1" ht="15.75">
      <c r="A38" s="52" t="s">
        <v>256</v>
      </c>
      <c r="B38" s="53" t="s">
        <v>126</v>
      </c>
      <c r="C38" s="54" t="s">
        <v>0</v>
      </c>
      <c r="D38" s="54" t="s">
        <v>0</v>
      </c>
      <c r="E38" s="54">
        <f>'Ανάλυση Τιμών Προαιρ. εξοπλ.'!C21</f>
        <v>100.32000000000001</v>
      </c>
    </row>
    <row r="39" spans="1:5" s="7" customFormat="1" ht="15.75">
      <c r="A39" s="52" t="s">
        <v>127</v>
      </c>
      <c r="B39" s="53" t="s">
        <v>128</v>
      </c>
      <c r="C39" s="54" t="s">
        <v>4</v>
      </c>
      <c r="D39" s="54" t="s">
        <v>4</v>
      </c>
      <c r="E39" s="54" t="s">
        <v>4</v>
      </c>
    </row>
    <row r="40" spans="1:5" s="7" customFormat="1" ht="24" customHeight="1">
      <c r="A40" s="214" t="s">
        <v>264</v>
      </c>
      <c r="B40" s="215"/>
      <c r="C40" s="215"/>
      <c r="D40" s="215"/>
      <c r="E40" s="215"/>
    </row>
    <row r="41" spans="1:5" s="50" customFormat="1" ht="18.75">
      <c r="A41" s="46" t="s">
        <v>1</v>
      </c>
      <c r="B41" s="49"/>
      <c r="C41" s="216"/>
      <c r="D41" s="217"/>
      <c r="E41" s="218"/>
    </row>
    <row r="42" spans="1:5" s="7" customFormat="1" ht="15.75">
      <c r="A42" s="52" t="s">
        <v>107</v>
      </c>
      <c r="B42" s="53" t="s">
        <v>49</v>
      </c>
      <c r="C42" s="54" t="s">
        <v>4</v>
      </c>
      <c r="D42" s="54" t="s">
        <v>4</v>
      </c>
      <c r="E42" s="54" t="s">
        <v>4</v>
      </c>
    </row>
    <row r="43" spans="1:5" s="7" customFormat="1" ht="31.5">
      <c r="A43" s="52" t="s">
        <v>420</v>
      </c>
      <c r="B43" s="53" t="s">
        <v>33</v>
      </c>
      <c r="C43" s="54" t="s">
        <v>4</v>
      </c>
      <c r="D43" s="54" t="s">
        <v>4</v>
      </c>
      <c r="E43" s="54" t="s">
        <v>4</v>
      </c>
    </row>
    <row r="44" spans="1:5" s="7" customFormat="1" ht="63">
      <c r="A44" s="55" t="s">
        <v>351</v>
      </c>
      <c r="B44" s="53" t="s">
        <v>104</v>
      </c>
      <c r="C44" s="54" t="s">
        <v>0</v>
      </c>
      <c r="D44" s="54">
        <f>'Ανάλυση Τιμών Προαιρ. εξοπλ.'!C23</f>
        <v>799.92000000000007</v>
      </c>
      <c r="E44" s="54" t="s">
        <v>4</v>
      </c>
    </row>
    <row r="45" spans="1:5" s="7" customFormat="1" ht="15.75">
      <c r="A45" s="52" t="s">
        <v>7</v>
      </c>
      <c r="B45" s="53" t="s">
        <v>139</v>
      </c>
      <c r="C45" s="54" t="s">
        <v>4</v>
      </c>
      <c r="D45" s="54" t="s">
        <v>4</v>
      </c>
      <c r="E45" s="54" t="s">
        <v>0</v>
      </c>
    </row>
    <row r="46" spans="1:5" s="7" customFormat="1" ht="15.75">
      <c r="A46" s="52" t="s">
        <v>155</v>
      </c>
      <c r="B46" s="53" t="s">
        <v>156</v>
      </c>
      <c r="C46" s="54" t="s">
        <v>0</v>
      </c>
      <c r="D46" s="54" t="s">
        <v>0</v>
      </c>
      <c r="E46" s="54" t="s">
        <v>4</v>
      </c>
    </row>
    <row r="47" spans="1:5" s="7" customFormat="1" ht="15.75">
      <c r="A47" s="52" t="s">
        <v>108</v>
      </c>
      <c r="B47" s="53" t="s">
        <v>18</v>
      </c>
      <c r="C47" s="54" t="s">
        <v>4</v>
      </c>
      <c r="D47" s="54" t="s">
        <v>4</v>
      </c>
      <c r="E47" s="54" t="s">
        <v>4</v>
      </c>
    </row>
    <row r="48" spans="1:5" s="7" customFormat="1" ht="15.75">
      <c r="A48" s="52" t="s">
        <v>120</v>
      </c>
      <c r="B48" s="53" t="s">
        <v>34</v>
      </c>
      <c r="C48" s="54" t="s">
        <v>0</v>
      </c>
      <c r="D48" s="54" t="s">
        <v>4</v>
      </c>
      <c r="E48" s="54" t="s">
        <v>4</v>
      </c>
    </row>
    <row r="49" spans="1:5" s="7" customFormat="1" ht="15.75">
      <c r="A49" s="52" t="s">
        <v>10</v>
      </c>
      <c r="B49" s="53" t="s">
        <v>28</v>
      </c>
      <c r="C49" s="54" t="s">
        <v>4</v>
      </c>
      <c r="D49" s="54" t="s">
        <v>4</v>
      </c>
      <c r="E49" s="54" t="s">
        <v>4</v>
      </c>
    </row>
    <row r="50" spans="1:5" s="7" customFormat="1" ht="15.75">
      <c r="A50" s="52" t="s">
        <v>32</v>
      </c>
      <c r="B50" s="53"/>
      <c r="C50" s="54" t="s">
        <v>4</v>
      </c>
      <c r="D50" s="54" t="s">
        <v>4</v>
      </c>
      <c r="E50" s="54" t="s">
        <v>4</v>
      </c>
    </row>
    <row r="51" spans="1:5" s="7" customFormat="1" ht="15.75">
      <c r="A51" s="52" t="s">
        <v>254</v>
      </c>
      <c r="B51" s="53" t="s">
        <v>233</v>
      </c>
      <c r="C51" s="54" t="s">
        <v>0</v>
      </c>
      <c r="D51" s="54" t="s">
        <v>0</v>
      </c>
      <c r="E51" s="54" t="s">
        <v>4</v>
      </c>
    </row>
    <row r="52" spans="1:5" s="7" customFormat="1" ht="15.75">
      <c r="A52" s="52" t="s">
        <v>30</v>
      </c>
      <c r="B52" s="53" t="s">
        <v>29</v>
      </c>
      <c r="C52" s="54" t="s">
        <v>4</v>
      </c>
      <c r="D52" s="54" t="s">
        <v>4</v>
      </c>
      <c r="E52" s="54" t="s">
        <v>4</v>
      </c>
    </row>
    <row r="53" spans="1:5" s="7" customFormat="1" ht="15.75">
      <c r="A53" s="52" t="s">
        <v>157</v>
      </c>
      <c r="B53" s="53" t="s">
        <v>158</v>
      </c>
      <c r="C53" s="54" t="s">
        <v>4</v>
      </c>
      <c r="D53" s="54" t="s">
        <v>4</v>
      </c>
      <c r="E53" s="54" t="s">
        <v>4</v>
      </c>
    </row>
    <row r="54" spans="1:5" s="7" customFormat="1" ht="15.75">
      <c r="A54" s="52" t="s">
        <v>266</v>
      </c>
      <c r="B54" s="53" t="s">
        <v>267</v>
      </c>
      <c r="C54" s="54" t="s">
        <v>4</v>
      </c>
      <c r="D54" s="54" t="s">
        <v>4</v>
      </c>
      <c r="E54" s="54" t="s">
        <v>4</v>
      </c>
    </row>
    <row r="55" spans="1:5" s="7" customFormat="1" ht="15.75">
      <c r="A55" s="52" t="s">
        <v>265</v>
      </c>
      <c r="B55" s="53" t="s">
        <v>262</v>
      </c>
      <c r="C55" s="54" t="s">
        <v>4</v>
      </c>
      <c r="D55" s="54" t="s">
        <v>4</v>
      </c>
      <c r="E55" s="54" t="s">
        <v>4</v>
      </c>
    </row>
    <row r="56" spans="1:5" s="7" customFormat="1" ht="15.75">
      <c r="A56" s="52" t="s">
        <v>12</v>
      </c>
      <c r="B56" s="53" t="s">
        <v>31</v>
      </c>
      <c r="C56" s="54" t="s">
        <v>4</v>
      </c>
      <c r="D56" s="54" t="s">
        <v>4</v>
      </c>
      <c r="E56" s="54" t="s">
        <v>4</v>
      </c>
    </row>
    <row r="57" spans="1:5" s="7" customFormat="1" ht="15.75">
      <c r="A57" s="52" t="s">
        <v>13</v>
      </c>
      <c r="B57" s="53"/>
      <c r="C57" s="54" t="s">
        <v>4</v>
      </c>
      <c r="D57" s="54" t="s">
        <v>4</v>
      </c>
      <c r="E57" s="54" t="s">
        <v>4</v>
      </c>
    </row>
    <row r="58" spans="1:5" s="7" customFormat="1" ht="15.75">
      <c r="A58" s="52" t="s">
        <v>159</v>
      </c>
      <c r="B58" s="53" t="s">
        <v>105</v>
      </c>
      <c r="C58" s="54" t="s">
        <v>0</v>
      </c>
      <c r="D58" s="54" t="s">
        <v>0</v>
      </c>
      <c r="E58" s="54">
        <f>'Ανάλυση Τιμών Προαιρ. εξοπλ.'!C24</f>
        <v>250.48000000000002</v>
      </c>
    </row>
    <row r="59" spans="1:5" s="7" customFormat="1" ht="15.75">
      <c r="A59" s="52" t="s">
        <v>140</v>
      </c>
      <c r="B59" s="53" t="s">
        <v>16</v>
      </c>
      <c r="C59" s="54" t="s">
        <v>4</v>
      </c>
      <c r="D59" s="54" t="s">
        <v>4</v>
      </c>
      <c r="E59" s="54" t="s">
        <v>4</v>
      </c>
    </row>
    <row r="60" spans="1:5" s="7" customFormat="1" ht="15.75">
      <c r="A60" s="52" t="s">
        <v>55</v>
      </c>
      <c r="B60" s="53" t="s">
        <v>134</v>
      </c>
      <c r="C60" s="54" t="s">
        <v>4</v>
      </c>
      <c r="D60" s="54" t="s">
        <v>4</v>
      </c>
      <c r="E60" s="54" t="s">
        <v>4</v>
      </c>
    </row>
    <row r="61" spans="1:5" s="7" customFormat="1" ht="31.5">
      <c r="A61" s="52" t="s">
        <v>352</v>
      </c>
      <c r="B61" s="53" t="s">
        <v>133</v>
      </c>
      <c r="C61" s="54">
        <f>'Ανάλυση Τιμών Προαιρ. εξοπλ.'!C25</f>
        <v>399.96000000000004</v>
      </c>
      <c r="D61" s="54">
        <f>'Ανάλυση Τιμών Προαιρ. εξοπλ.'!C25</f>
        <v>399.96000000000004</v>
      </c>
      <c r="E61" s="54">
        <f>'Ανάλυση Τιμών Προαιρ. εξοπλ.'!C25</f>
        <v>399.96000000000004</v>
      </c>
    </row>
    <row r="62" spans="1:5" s="7" customFormat="1" ht="15.75">
      <c r="A62" s="52" t="s">
        <v>231</v>
      </c>
      <c r="B62" s="53" t="s">
        <v>232</v>
      </c>
      <c r="C62" s="54" t="s">
        <v>0</v>
      </c>
      <c r="D62" s="54" t="s">
        <v>4</v>
      </c>
      <c r="E62" s="54" t="s">
        <v>0</v>
      </c>
    </row>
    <row r="63" spans="1:5" s="7" customFormat="1" ht="15.75">
      <c r="A63" s="52" t="s">
        <v>410</v>
      </c>
      <c r="B63" s="53" t="s">
        <v>411</v>
      </c>
      <c r="C63" s="54" t="s">
        <v>0</v>
      </c>
      <c r="D63" s="54">
        <f>'Ανάλυση Τιμών Προαιρ. εξοπλ.'!C26</f>
        <v>500</v>
      </c>
      <c r="E63" s="54" t="s">
        <v>0</v>
      </c>
    </row>
    <row r="64" spans="1:5" s="7" customFormat="1" ht="15.75">
      <c r="A64" s="52" t="s">
        <v>413</v>
      </c>
      <c r="B64" s="53" t="s">
        <v>412</v>
      </c>
      <c r="C64" s="54" t="s">
        <v>0</v>
      </c>
      <c r="D64" s="54">
        <f>'Ανάλυση Τιμών Προαιρ. εξοπλ.'!C27</f>
        <v>200</v>
      </c>
      <c r="E64" s="54" t="s">
        <v>399</v>
      </c>
    </row>
    <row r="65" spans="1:5" s="7" customFormat="1" ht="31.5">
      <c r="A65" s="52" t="s">
        <v>414</v>
      </c>
      <c r="B65" s="53" t="s">
        <v>148</v>
      </c>
      <c r="C65" s="54" t="s">
        <v>0</v>
      </c>
      <c r="D65" s="54" t="s">
        <v>0</v>
      </c>
      <c r="E65" s="54" t="s">
        <v>4</v>
      </c>
    </row>
    <row r="66" spans="1:5" s="7" customFormat="1" ht="40.5" customHeight="1">
      <c r="A66" s="55" t="s">
        <v>268</v>
      </c>
      <c r="B66" s="193" t="s">
        <v>141</v>
      </c>
      <c r="C66" s="54" t="s">
        <v>0</v>
      </c>
      <c r="D66" s="54" t="s">
        <v>0</v>
      </c>
      <c r="E66" s="54">
        <f>'Ανάλυση Τιμών Προαιρ. εξοπλ.'!C28</f>
        <v>1399.52</v>
      </c>
    </row>
    <row r="67" spans="1:5" s="50" customFormat="1" ht="18.75">
      <c r="A67" s="46" t="s">
        <v>2</v>
      </c>
      <c r="B67" s="49"/>
      <c r="C67" s="216"/>
      <c r="D67" s="217"/>
      <c r="E67" s="218"/>
    </row>
    <row r="68" spans="1:5" s="7" customFormat="1" ht="15.75">
      <c r="A68" s="52" t="s">
        <v>8</v>
      </c>
      <c r="B68" s="53" t="s">
        <v>35</v>
      </c>
      <c r="C68" s="54" t="s">
        <v>4</v>
      </c>
      <c r="D68" s="54" t="s">
        <v>0</v>
      </c>
      <c r="E68" s="54" t="s">
        <v>0</v>
      </c>
    </row>
    <row r="69" spans="1:5" s="7" customFormat="1" ht="15.75">
      <c r="A69" s="52" t="s">
        <v>353</v>
      </c>
      <c r="B69" s="53" t="s">
        <v>17</v>
      </c>
      <c r="C69" s="54">
        <f>'Ανάλυση Τιμών Προαιρ. εξοπλ.'!C30</f>
        <v>399.96000000000004</v>
      </c>
      <c r="D69" s="54" t="s">
        <v>4</v>
      </c>
      <c r="E69" s="54" t="s">
        <v>4</v>
      </c>
    </row>
    <row r="70" spans="1:5" s="7" customFormat="1" ht="15.75">
      <c r="A70" s="52" t="s">
        <v>149</v>
      </c>
      <c r="B70" s="53" t="s">
        <v>36</v>
      </c>
      <c r="C70" s="54" t="s">
        <v>4</v>
      </c>
      <c r="D70" s="54" t="s">
        <v>4</v>
      </c>
      <c r="E70" s="54" t="s">
        <v>4</v>
      </c>
    </row>
    <row r="71" spans="1:5" s="7" customFormat="1" ht="15.75">
      <c r="A71" s="52" t="s">
        <v>150</v>
      </c>
      <c r="B71" s="53" t="s">
        <v>37</v>
      </c>
      <c r="C71" s="54" t="s">
        <v>4</v>
      </c>
      <c r="D71" s="54" t="s">
        <v>4</v>
      </c>
      <c r="E71" s="54" t="s">
        <v>0</v>
      </c>
    </row>
    <row r="72" spans="1:5" s="7" customFormat="1" ht="15.75">
      <c r="A72" s="52" t="s">
        <v>152</v>
      </c>
      <c r="B72" s="53" t="s">
        <v>151</v>
      </c>
      <c r="C72" s="54" t="s">
        <v>0</v>
      </c>
      <c r="D72" s="54" t="s">
        <v>0</v>
      </c>
      <c r="E72" s="54" t="s">
        <v>4</v>
      </c>
    </row>
    <row r="73" spans="1:5" s="7" customFormat="1" ht="15.75">
      <c r="A73" s="52" t="s">
        <v>153</v>
      </c>
      <c r="B73" s="53" t="s">
        <v>154</v>
      </c>
      <c r="C73" s="54" t="s">
        <v>0</v>
      </c>
      <c r="D73" s="54" t="s">
        <v>0</v>
      </c>
      <c r="E73" s="54" t="s">
        <v>4</v>
      </c>
    </row>
    <row r="74" spans="1:5" s="7" customFormat="1" ht="15.75">
      <c r="A74" s="52" t="s">
        <v>269</v>
      </c>
      <c r="B74" s="53" t="s">
        <v>270</v>
      </c>
      <c r="C74" s="54" t="s">
        <v>4</v>
      </c>
      <c r="D74" s="54" t="s">
        <v>4</v>
      </c>
      <c r="E74" s="54" t="s">
        <v>4</v>
      </c>
    </row>
    <row r="75" spans="1:5" s="7" customFormat="1" ht="15.75">
      <c r="A75" s="52" t="s">
        <v>129</v>
      </c>
      <c r="B75" s="53" t="s">
        <v>130</v>
      </c>
      <c r="C75" s="54" t="s">
        <v>4</v>
      </c>
      <c r="D75" s="54" t="s">
        <v>4</v>
      </c>
      <c r="E75" s="54" t="s">
        <v>4</v>
      </c>
    </row>
    <row r="76" spans="1:5" s="7" customFormat="1" ht="15.75">
      <c r="A76" s="52" t="s">
        <v>309</v>
      </c>
      <c r="B76" s="53" t="s">
        <v>310</v>
      </c>
      <c r="C76" s="54" t="s">
        <v>4</v>
      </c>
      <c r="D76" s="54" t="s">
        <v>4</v>
      </c>
      <c r="E76" s="54" t="s">
        <v>4</v>
      </c>
    </row>
    <row r="77" spans="1:5" s="7" customFormat="1" ht="15.75">
      <c r="A77" s="52" t="s">
        <v>121</v>
      </c>
      <c r="B77" s="53" t="s">
        <v>122</v>
      </c>
      <c r="C77" s="54" t="s">
        <v>0</v>
      </c>
      <c r="D77" s="54" t="s">
        <v>0</v>
      </c>
      <c r="E77" s="54" t="s">
        <v>4</v>
      </c>
    </row>
    <row r="78" spans="1:5" s="7" customFormat="1" ht="15.75">
      <c r="A78" s="52" t="s">
        <v>131</v>
      </c>
      <c r="B78" s="53" t="s">
        <v>132</v>
      </c>
      <c r="C78" s="54" t="s">
        <v>4</v>
      </c>
      <c r="D78" s="54" t="s">
        <v>4</v>
      </c>
      <c r="E78" s="54" t="s">
        <v>4</v>
      </c>
    </row>
    <row r="79" spans="1:5" s="7" customFormat="1" ht="15.75">
      <c r="A79" s="52" t="s">
        <v>14</v>
      </c>
      <c r="B79" s="53" t="s">
        <v>38</v>
      </c>
      <c r="C79" s="54" t="s">
        <v>4</v>
      </c>
      <c r="D79" s="54" t="s">
        <v>4</v>
      </c>
      <c r="E79" s="54" t="s">
        <v>4</v>
      </c>
    </row>
    <row r="80" spans="1:5" s="7" customFormat="1" ht="31.5">
      <c r="A80" s="55" t="s">
        <v>274</v>
      </c>
      <c r="B80" s="53" t="s">
        <v>39</v>
      </c>
      <c r="C80" s="54" t="s">
        <v>4</v>
      </c>
      <c r="D80" s="54" t="s">
        <v>4</v>
      </c>
      <c r="E80" s="54" t="s">
        <v>4</v>
      </c>
    </row>
    <row r="81" spans="1:6" s="7" customFormat="1" ht="15.75">
      <c r="A81" s="52" t="s">
        <v>354</v>
      </c>
      <c r="B81" s="53" t="s">
        <v>355</v>
      </c>
      <c r="C81" s="54" t="s">
        <v>0</v>
      </c>
      <c r="D81" s="54" t="s">
        <v>0</v>
      </c>
      <c r="E81" s="54" t="s">
        <v>4</v>
      </c>
    </row>
    <row r="82" spans="1:6" s="7" customFormat="1" ht="89.25" customHeight="1">
      <c r="A82" s="66" t="s">
        <v>397</v>
      </c>
      <c r="B82" s="53" t="s">
        <v>113</v>
      </c>
      <c r="C82" s="54" t="s">
        <v>0</v>
      </c>
      <c r="D82" s="54">
        <f>'Ανάλυση Τιμών Προαιρ. εξοπλ.'!C31</f>
        <v>699.6</v>
      </c>
      <c r="E82" s="54">
        <f>'Ανάλυση Τιμών Προαιρ. εξοπλ.'!C31</f>
        <v>699.6</v>
      </c>
    </row>
    <row r="83" spans="1:6" s="7" customFormat="1" ht="89.25" customHeight="1">
      <c r="A83" s="72" t="s">
        <v>407</v>
      </c>
      <c r="B83" s="53" t="s">
        <v>118</v>
      </c>
      <c r="C83" s="54" t="s">
        <v>0</v>
      </c>
      <c r="D83" s="54" t="s">
        <v>0</v>
      </c>
      <c r="E83" s="54">
        <f>'Ανάλυση Τιμών Προαιρ. εξοπλ.'!C32</f>
        <v>1999.8000000000002</v>
      </c>
    </row>
    <row r="84" spans="1:6" s="7" customFormat="1" ht="15.75">
      <c r="A84" s="52" t="s">
        <v>51</v>
      </c>
      <c r="B84" s="53" t="s">
        <v>50</v>
      </c>
      <c r="C84" s="54" t="s">
        <v>4</v>
      </c>
      <c r="D84" s="54" t="s">
        <v>4</v>
      </c>
      <c r="E84" s="54" t="s">
        <v>4</v>
      </c>
    </row>
    <row r="85" spans="1:6" s="7" customFormat="1" ht="31.5">
      <c r="A85" s="52" t="s">
        <v>401</v>
      </c>
      <c r="B85" s="53" t="s">
        <v>400</v>
      </c>
      <c r="C85" s="54" t="s">
        <v>4</v>
      </c>
      <c r="D85" s="54" t="s">
        <v>4</v>
      </c>
      <c r="E85" s="54" t="s">
        <v>0</v>
      </c>
    </row>
    <row r="86" spans="1:6" s="7" customFormat="1" ht="15.75">
      <c r="A86" s="52" t="s">
        <v>356</v>
      </c>
      <c r="B86" s="53" t="s">
        <v>15</v>
      </c>
      <c r="C86" s="54" t="s">
        <v>399</v>
      </c>
      <c r="D86" s="54" t="s">
        <v>399</v>
      </c>
      <c r="E86" s="54" t="s">
        <v>4</v>
      </c>
    </row>
    <row r="87" spans="1:6" s="7" customFormat="1" ht="15.75">
      <c r="A87" s="52" t="s">
        <v>142</v>
      </c>
      <c r="B87" s="53" t="s">
        <v>19</v>
      </c>
      <c r="C87" s="54" t="s">
        <v>0</v>
      </c>
      <c r="D87" s="54">
        <f>'Ανάλυση Τιμών Προαιρ. εξοπλ.'!C33</f>
        <v>900.24</v>
      </c>
      <c r="E87" s="54">
        <f>'Ανάλυση Τιμών Προαιρ. εξοπλ.'!C33</f>
        <v>900.24</v>
      </c>
    </row>
    <row r="88" spans="1:6" s="50" customFormat="1" ht="18.75">
      <c r="A88" s="46" t="s">
        <v>5</v>
      </c>
      <c r="B88" s="49"/>
      <c r="C88" s="216"/>
      <c r="D88" s="217"/>
      <c r="E88" s="218"/>
    </row>
    <row r="89" spans="1:6" s="7" customFormat="1" ht="47.25">
      <c r="A89" s="55" t="s">
        <v>398</v>
      </c>
      <c r="B89" s="53" t="s">
        <v>244</v>
      </c>
      <c r="C89" s="54">
        <f>'Ανάλυση Τιμών Προαιρ. εξοπλ.'!C35</f>
        <v>299.64</v>
      </c>
      <c r="D89" s="54">
        <f>'Ανάλυση Τιμών Προαιρ. εξοπλ.'!C35</f>
        <v>299.64</v>
      </c>
      <c r="E89" s="54">
        <f>'Ανάλυση Τιμών Προαιρ. εξοπλ.'!C35</f>
        <v>299.64</v>
      </c>
    </row>
    <row r="90" spans="1:6" s="7" customFormat="1" ht="15.75">
      <c r="A90" s="52" t="s">
        <v>11</v>
      </c>
      <c r="B90" s="53" t="s">
        <v>40</v>
      </c>
      <c r="C90" s="54" t="s">
        <v>4</v>
      </c>
      <c r="D90" s="54" t="s">
        <v>4</v>
      </c>
      <c r="E90" s="54" t="s">
        <v>4</v>
      </c>
    </row>
    <row r="91" spans="1:6" s="56" customFormat="1" ht="12.75">
      <c r="A91" s="225" t="s">
        <v>259</v>
      </c>
      <c r="B91" s="225"/>
      <c r="C91" s="225"/>
      <c r="D91" s="225"/>
      <c r="E91" s="225"/>
      <c r="F91" s="57"/>
    </row>
    <row r="92" spans="1:6" ht="17.25" customHeight="1">
      <c r="A92" s="222"/>
      <c r="B92" s="222"/>
      <c r="C92" s="222"/>
      <c r="D92" s="222"/>
      <c r="E92" s="70"/>
    </row>
    <row r="93" spans="1:6" ht="168" customHeight="1">
      <c r="A93" s="226" t="s">
        <v>305</v>
      </c>
      <c r="B93" s="227"/>
      <c r="C93" s="227"/>
      <c r="D93" s="227"/>
      <c r="E93" s="227"/>
      <c r="F93" s="147"/>
    </row>
    <row r="94" spans="1:6" ht="39.75" hidden="1" customHeight="1">
      <c r="A94" s="222"/>
      <c r="B94" s="222"/>
      <c r="C94" s="222"/>
      <c r="D94" s="222"/>
      <c r="E94" s="70"/>
    </row>
    <row r="95" spans="1:6" ht="39.75" hidden="1" customHeight="1">
      <c r="A95" s="67"/>
      <c r="B95" s="68"/>
      <c r="C95" s="69"/>
      <c r="D95" s="194"/>
      <c r="E95" s="194"/>
    </row>
    <row r="96" spans="1:6" ht="39.75" hidden="1" customHeight="1"/>
    <row r="97" ht="39.75" hidden="1" customHeight="1"/>
    <row r="98" ht="39.75" hidden="1" customHeight="1"/>
    <row r="99" ht="39.75" hidden="1" customHeight="1"/>
    <row r="100" ht="39.75" hidden="1" customHeight="1"/>
    <row r="101" ht="39.75" hidden="1" customHeight="1"/>
    <row r="102" ht="39.75" hidden="1" customHeight="1"/>
    <row r="103" ht="39.75" hidden="1" customHeight="1"/>
    <row r="104" ht="39.75" hidden="1" customHeight="1"/>
    <row r="105" ht="39.75" hidden="1" customHeight="1"/>
    <row r="106" ht="39.75" hidden="1" customHeight="1"/>
    <row r="107" ht="39.75" hidden="1" customHeight="1"/>
    <row r="108" ht="39.75" hidden="1" customHeight="1"/>
    <row r="109" ht="39.75" hidden="1" customHeight="1"/>
    <row r="110" ht="39.75" hidden="1" customHeight="1"/>
    <row r="111" ht="39.75" hidden="1" customHeight="1"/>
    <row r="112" ht="39.75" hidden="1" customHeight="1"/>
    <row r="113" ht="39.75" hidden="1" customHeight="1"/>
    <row r="114" ht="39.75" hidden="1" customHeight="1"/>
    <row r="115" ht="39.75" hidden="1" customHeight="1"/>
    <row r="116" ht="39.75" hidden="1" customHeight="1"/>
    <row r="117" ht="39.75" hidden="1" customHeight="1"/>
    <row r="118" ht="39.75" hidden="1" customHeight="1"/>
    <row r="119" ht="39.75" hidden="1" customHeight="1"/>
    <row r="120" ht="39.75" hidden="1" customHeight="1"/>
    <row r="121" ht="39.75" hidden="1" customHeight="1"/>
    <row r="122" ht="39.75" hidden="1" customHeight="1"/>
    <row r="123" ht="39.75" hidden="1" customHeight="1"/>
    <row r="124" ht="39.75" hidden="1" customHeight="1"/>
    <row r="125" ht="39.75" hidden="1" customHeight="1"/>
    <row r="126" ht="39.75" hidden="1" customHeight="1"/>
    <row r="127" ht="39.75" hidden="1" customHeight="1"/>
    <row r="128" ht="39.75" hidden="1" customHeight="1"/>
    <row r="129" ht="39.75" hidden="1" customHeight="1"/>
    <row r="130" ht="39.75" hidden="1" customHeight="1"/>
    <row r="131" ht="39.75" hidden="1" customHeight="1"/>
    <row r="132" ht="39.75" hidden="1" customHeight="1"/>
    <row r="133" ht="39.75" hidden="1" customHeight="1"/>
    <row r="134" ht="39.75" hidden="1" customHeight="1"/>
    <row r="135" ht="39.75" hidden="1" customHeight="1"/>
    <row r="136" ht="39.75" hidden="1" customHeight="1"/>
    <row r="137" ht="39.75" hidden="1" customHeight="1"/>
    <row r="138" ht="39.75" hidden="1" customHeight="1"/>
    <row r="139" ht="39.75" hidden="1" customHeight="1"/>
    <row r="140" ht="39.75" hidden="1" customHeight="1"/>
    <row r="141" ht="39.75" hidden="1" customHeight="1"/>
    <row r="142" ht="39.75" hidden="1" customHeight="1"/>
    <row r="143" ht="39.75" hidden="1" customHeight="1"/>
    <row r="144" ht="39.75" hidden="1" customHeight="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row r="325"/>
    <row r="326"/>
    <row r="327"/>
    <row r="328"/>
    <row r="329"/>
    <row r="330"/>
    <row r="331"/>
    <row r="332"/>
  </sheetData>
  <mergeCells count="21">
    <mergeCell ref="C3:E3"/>
    <mergeCell ref="A94:D94"/>
    <mergeCell ref="B33:B34"/>
    <mergeCell ref="D33:D34"/>
    <mergeCell ref="C33:C34"/>
    <mergeCell ref="B31:B32"/>
    <mergeCell ref="C31:C32"/>
    <mergeCell ref="D31:D32"/>
    <mergeCell ref="C14:E14"/>
    <mergeCell ref="C22:E22"/>
    <mergeCell ref="C18:E18"/>
    <mergeCell ref="C41:E41"/>
    <mergeCell ref="C30:E30"/>
    <mergeCell ref="A91:E91"/>
    <mergeCell ref="A92:D92"/>
    <mergeCell ref="A93:E93"/>
    <mergeCell ref="A40:E40"/>
    <mergeCell ref="C67:E67"/>
    <mergeCell ref="C88:E88"/>
    <mergeCell ref="E31:E32"/>
    <mergeCell ref="E33:E34"/>
  </mergeCells>
  <phoneticPr fontId="0"/>
  <printOptions horizontalCentered="1"/>
  <pageMargins left="0.19685039370078741" right="0.19685039370078741" top="0.11811023622047245" bottom="0.11811023622047245" header="0.31496062992125984" footer="0.31496062992125984"/>
  <pageSetup paperSize="9" scale="62" fitToHeight="0" orientation="landscape" r:id="rId1"/>
  <headerFooter alignWithMargins="0"/>
  <rowBreaks count="2" manualBreakCount="2">
    <brk id="29" max="16383" man="1"/>
    <brk id="66"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view="pageBreakPreview" zoomScale="73" zoomScaleNormal="50" zoomScaleSheetLayoutView="73" workbookViewId="0">
      <pane xSplit="1" ySplit="4" topLeftCell="B5" activePane="bottomRight" state="frozen"/>
      <selection sqref="A1:XFD1"/>
      <selection pane="topRight" sqref="A1:XFD1"/>
      <selection pane="bottomLeft" sqref="A1:XFD1"/>
      <selection pane="bottomRight"/>
    </sheetView>
  </sheetViews>
  <sheetFormatPr defaultColWidth="7.5" defaultRowHeight="31.5" customHeight="1"/>
  <cols>
    <col min="1" max="1" width="60.5" style="99" bestFit="1" customWidth="1"/>
    <col min="2" max="2" width="10.875" style="99" bestFit="1" customWidth="1"/>
    <col min="3" max="3" width="10.875" style="99" customWidth="1"/>
    <col min="4" max="4" width="17.75" style="99" customWidth="1"/>
    <col min="5" max="5" width="13.625" style="99" bestFit="1" customWidth="1"/>
    <col min="6" max="6" width="16.125" style="99" customWidth="1"/>
    <col min="7" max="7" width="15.5" style="99" customWidth="1"/>
    <col min="8" max="9" width="14.125" style="99" customWidth="1"/>
    <col min="10" max="10" width="16.5" style="113" bestFit="1" customWidth="1"/>
    <col min="11" max="11" width="16.125" style="113" bestFit="1" customWidth="1"/>
    <col min="12" max="12" width="12" style="114" bestFit="1" customWidth="1"/>
    <col min="13" max="16384" width="7.5" style="99"/>
  </cols>
  <sheetData>
    <row r="1" spans="1:12" s="33" customFormat="1" ht="32.25">
      <c r="A1" s="98" t="s">
        <v>390</v>
      </c>
      <c r="B1" s="37"/>
      <c r="C1" s="37"/>
      <c r="D1" s="37"/>
      <c r="E1" s="37"/>
      <c r="F1" s="37"/>
      <c r="G1" s="37"/>
      <c r="H1" s="37"/>
      <c r="I1" s="37"/>
      <c r="J1" s="37"/>
      <c r="K1" s="37"/>
      <c r="L1" s="132"/>
    </row>
    <row r="2" spans="1:12" s="33" customFormat="1" ht="24.75" customHeight="1">
      <c r="A2" s="34"/>
      <c r="B2" s="35"/>
      <c r="C2" s="35"/>
      <c r="D2" s="35"/>
      <c r="E2" s="35"/>
      <c r="F2" s="35"/>
      <c r="G2" s="35"/>
      <c r="H2" s="115">
        <v>0.24</v>
      </c>
      <c r="I2" s="155"/>
      <c r="J2" s="36"/>
      <c r="K2" s="36"/>
      <c r="L2" s="34"/>
    </row>
    <row r="3" spans="1:12" ht="36" customHeight="1">
      <c r="A3" s="234" t="s">
        <v>276</v>
      </c>
      <c r="B3" s="236" t="s">
        <v>20</v>
      </c>
      <c r="C3" s="236" t="s">
        <v>87</v>
      </c>
      <c r="D3" s="236" t="s">
        <v>278</v>
      </c>
      <c r="E3" s="236" t="s">
        <v>279</v>
      </c>
      <c r="F3" s="238" t="s">
        <v>280</v>
      </c>
      <c r="G3" s="229" t="s">
        <v>282</v>
      </c>
      <c r="H3" s="229" t="s">
        <v>281</v>
      </c>
      <c r="I3" s="229" t="s">
        <v>246</v>
      </c>
      <c r="J3" s="231" t="s">
        <v>283</v>
      </c>
      <c r="K3" s="232"/>
      <c r="L3" s="233"/>
    </row>
    <row r="4" spans="1:12" ht="51.75" customHeight="1">
      <c r="A4" s="235"/>
      <c r="B4" s="237"/>
      <c r="C4" s="237"/>
      <c r="D4" s="237"/>
      <c r="E4" s="237"/>
      <c r="F4" s="239"/>
      <c r="G4" s="230"/>
      <c r="H4" s="230"/>
      <c r="I4" s="230"/>
      <c r="J4" s="116" t="s">
        <v>284</v>
      </c>
      <c r="K4" s="116" t="s">
        <v>285</v>
      </c>
      <c r="L4" s="116" t="s">
        <v>286</v>
      </c>
    </row>
    <row r="5" spans="1:12" s="101" customFormat="1" ht="15.75">
      <c r="A5" s="100" t="str">
        <f>Εκδόσεις!D3&amp;" "&amp;Εκδόσεις!B4&amp;" "&amp;Εκδόσεις!C4</f>
        <v>Selection 1.0lt Turbo ecoFLEX® S/S, 105hp MT5</v>
      </c>
      <c r="B5" s="130" t="s">
        <v>379</v>
      </c>
      <c r="C5" s="119" t="str">
        <f>Εκδόσεις!A4</f>
        <v>Βενζίνη</v>
      </c>
      <c r="D5" s="197">
        <v>102</v>
      </c>
      <c r="E5" s="120">
        <f>0.04*1</f>
        <v>0.04</v>
      </c>
      <c r="F5" s="165">
        <f>G5+H5+I5</f>
        <v>17300.199999999997</v>
      </c>
      <c r="G5" s="198">
        <v>13515</v>
      </c>
      <c r="H5" s="167">
        <f>G5*$H$2</f>
        <v>3243.6</v>
      </c>
      <c r="I5" s="167">
        <f>G5*E5+1</f>
        <v>541.6</v>
      </c>
      <c r="J5" s="117">
        <v>999</v>
      </c>
      <c r="K5" s="166">
        <f>G5*1.24</f>
        <v>16758.599999999999</v>
      </c>
      <c r="L5" s="166">
        <f>G5*1.24</f>
        <v>16758.599999999999</v>
      </c>
    </row>
    <row r="6" spans="1:12" s="101" customFormat="1" ht="15.75">
      <c r="A6" s="100" t="str">
        <f>Εκδόσεις!D3&amp;" "&amp;Εκδόσεις!B8&amp;" "&amp;Εκδόσεις!C8</f>
        <v>Selection 1.6lt CDTI S/S, 110hp MT6</v>
      </c>
      <c r="B6" s="130" t="s">
        <v>380</v>
      </c>
      <c r="C6" s="119" t="str">
        <f>Εκδόσεις!$A$8</f>
        <v>Πετρέλαιο</v>
      </c>
      <c r="D6" s="197">
        <v>90</v>
      </c>
      <c r="E6" s="120">
        <f>0.08*0.95</f>
        <v>7.5999999999999998E-2</v>
      </c>
      <c r="F6" s="165">
        <f>G6+H6+I6-1</f>
        <v>19999.567999999999</v>
      </c>
      <c r="G6" s="198">
        <v>15198</v>
      </c>
      <c r="H6" s="167">
        <f t="shared" ref="H6:H11" si="0">G6*$H$2</f>
        <v>3647.52</v>
      </c>
      <c r="I6" s="167">
        <f t="shared" ref="I6:I10" si="1">G6*E6</f>
        <v>1155.048</v>
      </c>
      <c r="J6" s="118">
        <v>1598</v>
      </c>
      <c r="K6" s="166">
        <f t="shared" ref="K6:K15" si="2">G6*1.24</f>
        <v>18845.52</v>
      </c>
      <c r="L6" s="166">
        <f t="shared" ref="L6:L15" si="3">G6*1.24</f>
        <v>18845.52</v>
      </c>
    </row>
    <row r="7" spans="1:12" s="101" customFormat="1" ht="15.75">
      <c r="A7" s="100" t="str">
        <f>Εκδόσεις!E3&amp;" "&amp;Εκδόσεις!B4&amp;" "&amp;Εκδόσεις!C4</f>
        <v>Dynamic 1.0lt Turbo ecoFLEX® S/S, 105hp MT5</v>
      </c>
      <c r="B7" s="130" t="s">
        <v>378</v>
      </c>
      <c r="C7" s="119" t="str">
        <f>Εκδόσεις!A4</f>
        <v>Βενζίνη</v>
      </c>
      <c r="D7" s="197">
        <v>102</v>
      </c>
      <c r="E7" s="120">
        <f>0.08*1</f>
        <v>0.08</v>
      </c>
      <c r="F7" s="165">
        <f t="shared" ref="F7:F10" si="4">G7+H7+I7</f>
        <v>18999.759999999998</v>
      </c>
      <c r="G7" s="198">
        <v>14393</v>
      </c>
      <c r="H7" s="167">
        <f t="shared" si="0"/>
        <v>3454.3199999999997</v>
      </c>
      <c r="I7" s="167">
        <f>G7*E7+1</f>
        <v>1152.44</v>
      </c>
      <c r="J7" s="117">
        <v>999</v>
      </c>
      <c r="K7" s="166">
        <f t="shared" si="2"/>
        <v>17847.32</v>
      </c>
      <c r="L7" s="166">
        <f t="shared" si="3"/>
        <v>17847.32</v>
      </c>
    </row>
    <row r="8" spans="1:12" s="103" customFormat="1" ht="15.75">
      <c r="A8" s="100" t="str">
        <f>Εκδόσεις!E3&amp;" "&amp;Εκδόσεις!B4&amp;" "&amp;Εκδόσεις!C5</f>
        <v>Dynamic 1.0lt Turbo ecoFLEX® S/S, 105hp Easy 5T</v>
      </c>
      <c r="B8" s="130" t="s">
        <v>381</v>
      </c>
      <c r="C8" s="119" t="str">
        <f>Εκδόσεις!A4</f>
        <v>Βενζίνη</v>
      </c>
      <c r="D8" s="197">
        <v>102</v>
      </c>
      <c r="E8" s="120">
        <f>0.08*1</f>
        <v>0.08</v>
      </c>
      <c r="F8" s="165">
        <f>G8+H8+I8-1</f>
        <v>19800</v>
      </c>
      <c r="G8" s="198">
        <v>15000</v>
      </c>
      <c r="H8" s="167">
        <f t="shared" si="0"/>
        <v>3600</v>
      </c>
      <c r="I8" s="167">
        <f>G8*E8+1</f>
        <v>1201</v>
      </c>
      <c r="J8" s="117">
        <v>999</v>
      </c>
      <c r="K8" s="166">
        <f t="shared" si="2"/>
        <v>18600</v>
      </c>
      <c r="L8" s="166">
        <f t="shared" si="3"/>
        <v>18600</v>
      </c>
    </row>
    <row r="9" spans="1:12" s="103" customFormat="1" ht="15.75">
      <c r="A9" s="100" t="str">
        <f>Εκδόσεις!E3&amp;" "&amp;Εκδόσεις!B6&amp;" "&amp;Εκδόσεις!C9</f>
        <v>Dynamic 1.4lt Turbo S/S, 150hp MT6</v>
      </c>
      <c r="B9" s="130" t="s">
        <v>382</v>
      </c>
      <c r="C9" s="119" t="str">
        <f>Εκδόσεις!A4</f>
        <v>Βενζίνη</v>
      </c>
      <c r="D9" s="197">
        <v>114</v>
      </c>
      <c r="E9" s="120">
        <f>0.08*1</f>
        <v>0.08</v>
      </c>
      <c r="F9" s="165">
        <f>G9+H9+I9-1</f>
        <v>20499.600000000002</v>
      </c>
      <c r="G9" s="198">
        <v>15530</v>
      </c>
      <c r="H9" s="167">
        <f t="shared" si="0"/>
        <v>3727.2</v>
      </c>
      <c r="I9" s="167">
        <f>G9*E9+1</f>
        <v>1243.4000000000001</v>
      </c>
      <c r="J9" s="117">
        <v>1399</v>
      </c>
      <c r="K9" s="166">
        <f t="shared" si="2"/>
        <v>19257.2</v>
      </c>
      <c r="L9" s="166">
        <f t="shared" si="3"/>
        <v>19257.2</v>
      </c>
    </row>
    <row r="10" spans="1:12" s="101" customFormat="1" ht="15.75">
      <c r="A10" s="100" t="str">
        <f>Εκδόσεις!E3&amp;" "&amp;Εκδόσεις!B9&amp;" "&amp;Εκδόσεις!C9</f>
        <v>Dynamic 1.6lt CDTI S/S, 136hp MT6</v>
      </c>
      <c r="B10" s="130" t="s">
        <v>383</v>
      </c>
      <c r="C10" s="119" t="str">
        <f>Εκδόσεις!$A$8</f>
        <v>Πετρέλαιο</v>
      </c>
      <c r="D10" s="197">
        <v>99</v>
      </c>
      <c r="E10" s="120">
        <f>0.08*0.95</f>
        <v>7.5999999999999998E-2</v>
      </c>
      <c r="F10" s="165">
        <f t="shared" si="4"/>
        <v>21799.539999999997</v>
      </c>
      <c r="G10" s="198">
        <v>16565</v>
      </c>
      <c r="H10" s="167">
        <f t="shared" si="0"/>
        <v>3975.6</v>
      </c>
      <c r="I10" s="167">
        <f t="shared" si="1"/>
        <v>1258.94</v>
      </c>
      <c r="J10" s="118">
        <v>1598</v>
      </c>
      <c r="K10" s="166">
        <f t="shared" si="2"/>
        <v>20540.599999999999</v>
      </c>
      <c r="L10" s="166">
        <f t="shared" si="3"/>
        <v>20540.599999999999</v>
      </c>
    </row>
    <row r="11" spans="1:12" s="104" customFormat="1" ht="15.75">
      <c r="A11" s="100" t="str">
        <f>Εκδόσεις!E3&amp;" "&amp;Εκδόσεις!B9&amp;" "&amp;Εκδόσεις!C10</f>
        <v>Dynamic 1.6lt CDTI S/S, 136hp AT6</v>
      </c>
      <c r="B11" s="130" t="s">
        <v>384</v>
      </c>
      <c r="C11" s="119" t="str">
        <f>Εκδόσεις!$A$8</f>
        <v>Πετρέλαιο</v>
      </c>
      <c r="D11" s="197">
        <v>115</v>
      </c>
      <c r="E11" s="120">
        <f>0.16*1</f>
        <v>0.16</v>
      </c>
      <c r="F11" s="165">
        <f>G11+H11+I11</f>
        <v>24200</v>
      </c>
      <c r="G11" s="198">
        <v>17285</v>
      </c>
      <c r="H11" s="167">
        <f t="shared" si="0"/>
        <v>4148.3999999999996</v>
      </c>
      <c r="I11" s="167">
        <f>G11*E11+1</f>
        <v>2766.6</v>
      </c>
      <c r="J11" s="118">
        <v>1598</v>
      </c>
      <c r="K11" s="166">
        <f t="shared" si="2"/>
        <v>21433.4</v>
      </c>
      <c r="L11" s="166">
        <f t="shared" si="3"/>
        <v>21433.4</v>
      </c>
    </row>
    <row r="12" spans="1:12" s="104" customFormat="1" ht="15.75">
      <c r="A12" s="100" t="str">
        <f>Εκδόσεις!F3&amp;" "&amp;Εκδόσεις!B6&amp;" "&amp;Εκδόσεις!C9</f>
        <v>Innovation 1.4lt Turbo S/S, 150hp MT6</v>
      </c>
      <c r="B12" s="130" t="s">
        <v>315</v>
      </c>
      <c r="C12" s="119" t="str">
        <f>Εκδόσεις!A4</f>
        <v>Βενζίνη</v>
      </c>
      <c r="D12" s="197">
        <v>117</v>
      </c>
      <c r="E12" s="120">
        <f>0.16*1</f>
        <v>0.16</v>
      </c>
      <c r="F12" s="165">
        <f>G12+H12+I12</f>
        <v>24000.2</v>
      </c>
      <c r="G12" s="198">
        <v>17143</v>
      </c>
      <c r="H12" s="167">
        <f>G12*$H$2</f>
        <v>4114.32</v>
      </c>
      <c r="I12" s="167">
        <f>G12*E12</f>
        <v>2742.88</v>
      </c>
      <c r="J12" s="118">
        <v>1399</v>
      </c>
      <c r="K12" s="166">
        <f t="shared" si="2"/>
        <v>21257.32</v>
      </c>
      <c r="L12" s="166">
        <f t="shared" si="3"/>
        <v>21257.32</v>
      </c>
    </row>
    <row r="13" spans="1:12" s="104" customFormat="1" ht="15.75">
      <c r="A13" s="100" t="str">
        <f>Εκδόσεις!F3&amp;" "&amp;Εκδόσεις!B9&amp;" "&amp;Εκδόσεις!C9</f>
        <v>Innovation 1.6lt CDTI S/S, 136hp MT6</v>
      </c>
      <c r="B13" s="130" t="s">
        <v>385</v>
      </c>
      <c r="C13" s="119" t="str">
        <f>Εκδόσεις!$A$8</f>
        <v>Πετρέλαιο</v>
      </c>
      <c r="D13" s="197">
        <v>103</v>
      </c>
      <c r="E13" s="120">
        <f>0.16*1</f>
        <v>0.16</v>
      </c>
      <c r="F13" s="165">
        <f>G13+H13+I13</f>
        <v>24500</v>
      </c>
      <c r="G13" s="198">
        <v>17500</v>
      </c>
      <c r="H13" s="167">
        <f>G13*$H$2</f>
        <v>4200</v>
      </c>
      <c r="I13" s="167">
        <f>G13*E13</f>
        <v>2800</v>
      </c>
      <c r="J13" s="118">
        <v>1598</v>
      </c>
      <c r="K13" s="166">
        <f t="shared" ref="K13:K14" si="5">G13*1.24</f>
        <v>21700</v>
      </c>
      <c r="L13" s="166">
        <f t="shared" ref="L13:L14" si="6">G13*1.24</f>
        <v>21700</v>
      </c>
    </row>
    <row r="14" spans="1:12" s="104" customFormat="1" ht="15.75">
      <c r="A14" s="100" t="str">
        <f>Εκδόσεις!F3&amp;" "&amp;Εκδόσεις!B9&amp;" "&amp;Εκδόσεις!C10</f>
        <v>Innovation 1.6lt CDTI S/S, 136hp AT6</v>
      </c>
      <c r="B14" s="130" t="s">
        <v>386</v>
      </c>
      <c r="C14" s="119" t="str">
        <f>Εκδόσεις!$A$8</f>
        <v>Πετρέλαιο</v>
      </c>
      <c r="D14" s="197">
        <v>119</v>
      </c>
      <c r="E14" s="120">
        <f>0.16*1</f>
        <v>0.16</v>
      </c>
      <c r="F14" s="165">
        <f>G14+H14+I14</f>
        <v>26300</v>
      </c>
      <c r="G14" s="198">
        <v>18785</v>
      </c>
      <c r="H14" s="167">
        <f>G14*$H$2</f>
        <v>4508.3999999999996</v>
      </c>
      <c r="I14" s="167">
        <f>G14*E14+1</f>
        <v>3006.6</v>
      </c>
      <c r="J14" s="118">
        <v>1598</v>
      </c>
      <c r="K14" s="166">
        <f t="shared" si="5"/>
        <v>23293.4</v>
      </c>
      <c r="L14" s="166">
        <f t="shared" si="6"/>
        <v>23293.4</v>
      </c>
    </row>
    <row r="15" spans="1:12" s="101" customFormat="1" ht="15.75">
      <c r="A15" s="102" t="str">
        <f>Εκδόσεις!F3&amp;" "&amp;Εκδόσεις!B11&amp;" "&amp;Εκδόσεις!C11</f>
        <v>Innovation 1.6lt CDTI BiTurbo S/S, 160hp MT6</v>
      </c>
      <c r="B15" s="131" t="s">
        <v>313</v>
      </c>
      <c r="C15" s="119" t="str">
        <f>Εκδόσεις!$A$8</f>
        <v>Πετρέλαιο</v>
      </c>
      <c r="D15" s="197">
        <v>109</v>
      </c>
      <c r="E15" s="120">
        <f>0.16*1</f>
        <v>0.16</v>
      </c>
      <c r="F15" s="165">
        <f>G15+H15+I15</f>
        <v>25800.2</v>
      </c>
      <c r="G15" s="198">
        <v>18428</v>
      </c>
      <c r="H15" s="167">
        <f>G15*$H$2</f>
        <v>4422.72</v>
      </c>
      <c r="I15" s="167">
        <f>G15*E15+1</f>
        <v>2949.48</v>
      </c>
      <c r="J15" s="118">
        <v>1598</v>
      </c>
      <c r="K15" s="166">
        <f t="shared" si="2"/>
        <v>22850.720000000001</v>
      </c>
      <c r="L15" s="166">
        <f t="shared" si="3"/>
        <v>22850.720000000001</v>
      </c>
    </row>
    <row r="16" spans="1:12" s="103" customFormat="1" ht="15.75">
      <c r="A16" s="136"/>
      <c r="B16" s="136"/>
      <c r="C16" s="136"/>
      <c r="D16" s="136"/>
      <c r="E16" s="136"/>
      <c r="F16" s="136"/>
      <c r="G16" s="146"/>
      <c r="H16" s="136"/>
      <c r="I16" s="136"/>
      <c r="J16" s="136"/>
      <c r="K16" s="136"/>
      <c r="L16" s="136"/>
    </row>
    <row r="17" spans="1:12" s="103" customFormat="1" ht="177" customHeight="1">
      <c r="A17" s="228" t="s">
        <v>305</v>
      </c>
      <c r="B17" s="209"/>
      <c r="C17" s="209"/>
      <c r="D17" s="209"/>
      <c r="E17" s="209"/>
      <c r="F17" s="209"/>
      <c r="G17" s="209"/>
      <c r="H17" s="209"/>
      <c r="I17" s="209"/>
      <c r="J17" s="209"/>
      <c r="K17" s="209"/>
      <c r="L17" s="209"/>
    </row>
  </sheetData>
  <mergeCells count="11">
    <mergeCell ref="A17:L17"/>
    <mergeCell ref="I3:I4"/>
    <mergeCell ref="J3:L3"/>
    <mergeCell ref="A3:A4"/>
    <mergeCell ref="B3:B4"/>
    <mergeCell ref="C3:C4"/>
    <mergeCell ref="D3:D4"/>
    <mergeCell ref="E3:E4"/>
    <mergeCell ref="F3:F4"/>
    <mergeCell ref="G3:G4"/>
    <mergeCell ref="H3:H4"/>
  </mergeCells>
  <printOptions horizontalCentered="1"/>
  <pageMargins left="0.19685039370078741" right="0.15748031496062992" top="0.27559055118110237" bottom="0.15748031496062992" header="0.43307086614173229" footer="0.19685039370078741"/>
  <pageSetup paperSize="9" scale="58"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0"/>
  <sheetViews>
    <sheetView zoomScale="78" zoomScaleNormal="78" workbookViewId="0">
      <selection activeCell="A2" sqref="A2"/>
    </sheetView>
  </sheetViews>
  <sheetFormatPr defaultColWidth="0" defaultRowHeight="12.75" zeroHeight="1"/>
  <cols>
    <col min="1" max="1" width="65.25" customWidth="1"/>
    <col min="2" max="2" width="13.375" customWidth="1"/>
    <col min="3" max="3" width="23.5" customWidth="1"/>
    <col min="4" max="4" width="28" customWidth="1"/>
    <col min="5" max="11" width="0" hidden="1" customWidth="1"/>
    <col min="12" max="16381" width="9" hidden="1"/>
    <col min="16382" max="16382" width="9" hidden="1" customWidth="1"/>
    <col min="16383" max="16383" width="9" hidden="1"/>
    <col min="16384" max="16384" width="8.375" hidden="1"/>
  </cols>
  <sheetData>
    <row r="1" spans="1:5"/>
    <row r="2" spans="1:5" ht="34.5" customHeight="1">
      <c r="A2" s="133" t="s">
        <v>391</v>
      </c>
      <c r="B2" s="121"/>
      <c r="C2" s="122"/>
      <c r="D2" s="122"/>
    </row>
    <row r="3" spans="1:5" ht="15.75">
      <c r="A3" s="105"/>
      <c r="B3" s="106"/>
      <c r="C3" s="107"/>
      <c r="D3" s="129"/>
    </row>
    <row r="4" spans="1:5" ht="31.5">
      <c r="A4" s="108" t="s">
        <v>9</v>
      </c>
      <c r="B4" s="123" t="s">
        <v>20</v>
      </c>
      <c r="C4" s="124" t="s">
        <v>287</v>
      </c>
      <c r="D4" s="125" t="s">
        <v>288</v>
      </c>
    </row>
    <row r="5" spans="1:5" ht="15.75">
      <c r="A5" s="109" t="s">
        <v>417</v>
      </c>
      <c r="B5" s="110" t="str">
        <f>Εξοπλισμός!B6</f>
        <v>TAQF</v>
      </c>
      <c r="C5" s="127">
        <f>D5*1.32</f>
        <v>100.32000000000001</v>
      </c>
      <c r="D5" s="127">
        <v>76</v>
      </c>
      <c r="E5" s="145"/>
    </row>
    <row r="6" spans="1:5" ht="15.75">
      <c r="A6" s="109" t="s">
        <v>289</v>
      </c>
      <c r="B6" s="110" t="str">
        <f>Εξοπλισμός!B9</f>
        <v>TASB</v>
      </c>
      <c r="C6" s="127">
        <f>D6*1.32</f>
        <v>100.32000000000001</v>
      </c>
      <c r="D6" s="127">
        <v>76</v>
      </c>
      <c r="E6" s="145"/>
    </row>
    <row r="7" spans="1:5" ht="15.75">
      <c r="A7" s="109" t="s">
        <v>366</v>
      </c>
      <c r="B7" s="110" t="str">
        <f>Εξοπλισμός!B10</f>
        <v>TAPQ</v>
      </c>
      <c r="C7" s="127">
        <f t="shared" ref="C7:C35" si="0">D7*1.32</f>
        <v>799.92000000000007</v>
      </c>
      <c r="D7" s="127">
        <v>606</v>
      </c>
      <c r="E7" s="145"/>
    </row>
    <row r="8" spans="1:5" ht="15.75">
      <c r="A8" s="108" t="s">
        <v>178</v>
      </c>
      <c r="B8" s="123"/>
      <c r="C8" s="123"/>
      <c r="D8" s="128"/>
      <c r="E8" s="145"/>
    </row>
    <row r="9" spans="1:5" ht="15.75">
      <c r="A9" s="109" t="s">
        <v>144</v>
      </c>
      <c r="B9" s="110" t="str">
        <f>Εξοπλισμός!B16</f>
        <v>AKO</v>
      </c>
      <c r="C9" s="127">
        <f>D9*1.32+1</f>
        <v>250.48000000000002</v>
      </c>
      <c r="D9" s="127">
        <v>189</v>
      </c>
      <c r="E9" s="145"/>
    </row>
    <row r="10" spans="1:5" ht="15.75">
      <c r="A10" s="109" t="s">
        <v>145</v>
      </c>
      <c r="B10" s="110" t="str">
        <f>Εξοπλισμός!B17</f>
        <v>MDQ</v>
      </c>
      <c r="C10" s="127">
        <f>D10*1.32+1</f>
        <v>200.32000000000002</v>
      </c>
      <c r="D10" s="127">
        <v>151</v>
      </c>
      <c r="E10" s="145"/>
    </row>
    <row r="11" spans="1:5" ht="15.75">
      <c r="A11" s="108" t="str">
        <f>Εξοπλισμός!A18</f>
        <v>Χρώματα Αμαξώματος</v>
      </c>
      <c r="B11" s="123"/>
      <c r="C11" s="128"/>
      <c r="D11" s="128"/>
      <c r="E11" s="145"/>
    </row>
    <row r="12" spans="1:5" ht="15.75">
      <c r="A12" s="109" t="s">
        <v>347</v>
      </c>
      <c r="B12" s="110" t="str">
        <f>Εξοπλισμός!B20</f>
        <v>9BR</v>
      </c>
      <c r="C12" s="127">
        <f t="shared" si="0"/>
        <v>150.48000000000002</v>
      </c>
      <c r="D12" s="127">
        <v>114</v>
      </c>
      <c r="E12" s="145"/>
    </row>
    <row r="13" spans="1:5" ht="15.75">
      <c r="A13" s="109" t="s">
        <v>348</v>
      </c>
      <c r="B13" s="110" t="str">
        <f>Εξοπλισμός!B21</f>
        <v>9M2</v>
      </c>
      <c r="C13" s="127">
        <f t="shared" si="0"/>
        <v>500.28000000000003</v>
      </c>
      <c r="D13" s="127">
        <v>379</v>
      </c>
      <c r="E13" s="145"/>
    </row>
    <row r="14" spans="1:5" ht="15.75">
      <c r="A14" s="108" t="str">
        <f>Εξοπλισμός!A22</f>
        <v>Ζάντες &amp; Ελαστικά</v>
      </c>
      <c r="B14" s="123"/>
      <c r="C14" s="128"/>
      <c r="D14" s="128"/>
      <c r="E14" s="145"/>
    </row>
    <row r="15" spans="1:5" ht="15.75">
      <c r="A15" s="109" t="s">
        <v>161</v>
      </c>
      <c r="B15" s="110" t="str">
        <f>Εξοπλισμός!B25</f>
        <v>RM6</v>
      </c>
      <c r="C15" s="127">
        <f>D15*1.32-1</f>
        <v>199.64000000000001</v>
      </c>
      <c r="D15" s="127">
        <v>152</v>
      </c>
      <c r="E15" s="145"/>
    </row>
    <row r="16" spans="1:5" ht="15.75">
      <c r="A16" s="109" t="s">
        <v>162</v>
      </c>
      <c r="B16" s="110" t="str">
        <f>Εξοπλισμός!B27</f>
        <v>RSE</v>
      </c>
      <c r="C16" s="127">
        <f t="shared" si="0"/>
        <v>100.32000000000001</v>
      </c>
      <c r="D16" s="127">
        <v>76</v>
      </c>
      <c r="E16" s="145"/>
    </row>
    <row r="17" spans="1:5" ht="15.75">
      <c r="A17" s="109" t="s">
        <v>60</v>
      </c>
      <c r="B17" s="110" t="str">
        <f>Εξοπλισμός!B29</f>
        <v>SJQ</v>
      </c>
      <c r="C17" s="127">
        <f t="shared" si="0"/>
        <v>69.960000000000008</v>
      </c>
      <c r="D17" s="127">
        <v>53</v>
      </c>
      <c r="E17" s="145"/>
    </row>
    <row r="18" spans="1:5" ht="15.75">
      <c r="A18" s="108" t="str">
        <f>Εξοπλισμός!A30</f>
        <v>Infotainment</v>
      </c>
      <c r="B18" s="123"/>
      <c r="C18" s="128"/>
      <c r="D18" s="128"/>
      <c r="E18" s="145"/>
    </row>
    <row r="19" spans="1:5" ht="15.75">
      <c r="A19" s="111" t="s">
        <v>290</v>
      </c>
      <c r="B19" s="110" t="str">
        <f>Εξοπλισμός!B33</f>
        <v>iO6</v>
      </c>
      <c r="C19" s="127">
        <f>D19*1.32+1</f>
        <v>600.28</v>
      </c>
      <c r="D19" s="127">
        <v>454</v>
      </c>
      <c r="E19" s="145"/>
    </row>
    <row r="20" spans="1:5" ht="15.75">
      <c r="A20" s="109" t="s">
        <v>291</v>
      </c>
      <c r="B20" s="110" t="str">
        <f>Εξοπλισμός!B37</f>
        <v>TG5</v>
      </c>
      <c r="C20" s="127">
        <f>D20*1.32+1</f>
        <v>200.32000000000002</v>
      </c>
      <c r="D20" s="127">
        <v>151</v>
      </c>
      <c r="E20" s="145"/>
    </row>
    <row r="21" spans="1:5" ht="15.75">
      <c r="A21" s="111" t="s">
        <v>292</v>
      </c>
      <c r="B21" s="110" t="str">
        <f>Εξοπλισμός!B38</f>
        <v>USS</v>
      </c>
      <c r="C21" s="127">
        <f t="shared" si="0"/>
        <v>100.32000000000001</v>
      </c>
      <c r="D21" s="127">
        <v>76</v>
      </c>
      <c r="E21" s="145"/>
    </row>
    <row r="22" spans="1:5" ht="15.75">
      <c r="A22" s="108" t="str">
        <f>Εξοπλισμός!A41</f>
        <v>Ασφάλεια</v>
      </c>
      <c r="B22" s="123"/>
      <c r="C22" s="128"/>
      <c r="D22" s="128"/>
      <c r="E22" s="145"/>
    </row>
    <row r="23" spans="1:5" ht="15.75">
      <c r="A23" s="199" t="s">
        <v>396</v>
      </c>
      <c r="B23" s="200" t="str">
        <f>Εξοπλισμός!B44</f>
        <v>ZQ2</v>
      </c>
      <c r="C23" s="127">
        <f t="shared" si="0"/>
        <v>799.92000000000007</v>
      </c>
      <c r="D23" s="127">
        <v>606</v>
      </c>
      <c r="E23" s="145"/>
    </row>
    <row r="24" spans="1:5" ht="15.75">
      <c r="A24" s="111" t="s">
        <v>159</v>
      </c>
      <c r="B24" s="110" t="str">
        <f>Εξοπλισμός!B58</f>
        <v>ATH</v>
      </c>
      <c r="C24" s="127">
        <f>D24*1.32+1</f>
        <v>250.48000000000002</v>
      </c>
      <c r="D24" s="127">
        <v>189</v>
      </c>
      <c r="E24" s="145"/>
    </row>
    <row r="25" spans="1:5" ht="15.75">
      <c r="A25" s="111" t="s">
        <v>179</v>
      </c>
      <c r="B25" s="110" t="str">
        <f>Εξοπλισμός!B61</f>
        <v>UTJ</v>
      </c>
      <c r="C25" s="127">
        <f t="shared" si="0"/>
        <v>399.96000000000004</v>
      </c>
      <c r="D25" s="127">
        <v>303</v>
      </c>
      <c r="E25" s="145"/>
    </row>
    <row r="26" spans="1:5" ht="15.75">
      <c r="A26" s="111" t="s">
        <v>410</v>
      </c>
      <c r="B26" s="110" t="str">
        <f>Εξοπλισμός!B63</f>
        <v>UD5</v>
      </c>
      <c r="C26" s="127">
        <v>500</v>
      </c>
      <c r="D26" s="127">
        <v>379</v>
      </c>
      <c r="E26" s="145"/>
    </row>
    <row r="27" spans="1:5" ht="15.75">
      <c r="A27" s="111" t="s">
        <v>418</v>
      </c>
      <c r="B27" s="110" t="str">
        <f>Εξοπλισμός!B64</f>
        <v>UVC</v>
      </c>
      <c r="C27" s="127">
        <v>200</v>
      </c>
      <c r="D27" s="127">
        <v>151</v>
      </c>
      <c r="E27" s="145"/>
    </row>
    <row r="28" spans="1:5" ht="15.75">
      <c r="A28" s="111" t="s">
        <v>293</v>
      </c>
      <c r="B28" s="110" t="str">
        <f>Εξοπλισμός!B66</f>
        <v>T4L</v>
      </c>
      <c r="C28" s="127">
        <f>D28*1.32-1</f>
        <v>1399.52</v>
      </c>
      <c r="D28" s="127">
        <v>1061</v>
      </c>
      <c r="E28" s="145"/>
    </row>
    <row r="29" spans="1:5" ht="15.75">
      <c r="A29" s="108" t="str">
        <f>Εξοπλισμός!A67</f>
        <v>Άνεση</v>
      </c>
      <c r="B29" s="123"/>
      <c r="C29" s="128"/>
      <c r="D29" s="128"/>
      <c r="E29" s="145"/>
    </row>
    <row r="30" spans="1:5" ht="15.75">
      <c r="A30" s="111" t="s">
        <v>419</v>
      </c>
      <c r="B30" s="110" t="str">
        <f>Εξοπλισμός!B69</f>
        <v>CJ2</v>
      </c>
      <c r="C30" s="127">
        <f t="shared" si="0"/>
        <v>399.96000000000004</v>
      </c>
      <c r="D30" s="127">
        <v>303</v>
      </c>
      <c r="E30" s="145"/>
    </row>
    <row r="31" spans="1:5" ht="15.75">
      <c r="A31" s="112" t="s">
        <v>180</v>
      </c>
      <c r="B31" s="110" t="str">
        <f>Εξοπλισμός!B82</f>
        <v>SRY</v>
      </c>
      <c r="C31" s="127">
        <f t="shared" si="0"/>
        <v>699.6</v>
      </c>
      <c r="D31" s="127">
        <v>530</v>
      </c>
      <c r="E31" s="145"/>
    </row>
    <row r="32" spans="1:5" ht="15.75">
      <c r="A32" s="126" t="s">
        <v>294</v>
      </c>
      <c r="B32" s="110" t="str">
        <f>Εξοπλισμός!B83</f>
        <v>AG1</v>
      </c>
      <c r="C32" s="127">
        <f t="shared" si="0"/>
        <v>1999.8000000000002</v>
      </c>
      <c r="D32" s="127">
        <v>1515</v>
      </c>
      <c r="E32" s="145"/>
    </row>
    <row r="33" spans="1:11" ht="15.75">
      <c r="A33" s="111" t="s">
        <v>142</v>
      </c>
      <c r="B33" s="110" t="str">
        <f>Εξοπλισμός!B87</f>
        <v>CF5</v>
      </c>
      <c r="C33" s="127">
        <f t="shared" si="0"/>
        <v>900.24</v>
      </c>
      <c r="D33" s="127">
        <v>682</v>
      </c>
      <c r="E33" s="145"/>
    </row>
    <row r="34" spans="1:11" ht="15.75">
      <c r="A34" s="108" t="str">
        <f>Εξοπλισμός!A88</f>
        <v>Λειτουργικότητα</v>
      </c>
      <c r="B34" s="123"/>
      <c r="C34" s="128"/>
      <c r="D34" s="128"/>
      <c r="E34" s="145"/>
    </row>
    <row r="35" spans="1:11" ht="15.75">
      <c r="A35" s="111" t="s">
        <v>243</v>
      </c>
      <c r="B35" s="110" t="str">
        <f>Εξοπλισμός!B89</f>
        <v>WPG</v>
      </c>
      <c r="C35" s="127">
        <f t="shared" si="0"/>
        <v>299.64</v>
      </c>
      <c r="D35" s="127">
        <v>227</v>
      </c>
      <c r="E35" s="145"/>
    </row>
    <row r="36" spans="1:11"/>
    <row r="37" spans="1:11" ht="216.75" customHeight="1">
      <c r="A37" s="228" t="s">
        <v>305</v>
      </c>
      <c r="B37" s="209"/>
      <c r="C37" s="209"/>
      <c r="D37" s="209"/>
      <c r="E37" s="148"/>
      <c r="F37" s="148"/>
      <c r="G37" s="148"/>
      <c r="H37" s="148"/>
      <c r="I37" s="148"/>
      <c r="J37" s="148"/>
      <c r="K37" s="148"/>
    </row>
    <row r="38" spans="1:11"/>
    <row r="39" spans="1:11"/>
    <row r="40" spans="1:11"/>
  </sheetData>
  <mergeCells count="1">
    <mergeCell ref="A37:D37"/>
  </mergeCells>
  <printOptions verticalCentered="1"/>
  <pageMargins left="0" right="0" top="0" bottom="0" header="0.31496062992125984" footer="0.31496062992125984"/>
  <pageSetup paperSize="9"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H29"/>
  <sheetViews>
    <sheetView showGridLines="0" view="pageBreakPreview" zoomScale="82" zoomScaleNormal="91" zoomScaleSheetLayoutView="82" workbookViewId="0">
      <selection activeCell="H5" sqref="H5:I5"/>
    </sheetView>
  </sheetViews>
  <sheetFormatPr defaultColWidth="0" defaultRowHeight="0" customHeight="1" zeroHeight="1"/>
  <cols>
    <col min="1" max="1" width="30.5" style="22" customWidth="1"/>
    <col min="2" max="2" width="9.375" style="23" bestFit="1" customWidth="1"/>
    <col min="3" max="3" width="15.375" style="23" customWidth="1"/>
    <col min="4" max="4" width="21.375" style="24" customWidth="1"/>
    <col min="5" max="5" width="15.375" style="23" customWidth="1"/>
    <col min="6" max="6" width="21.375" style="24" customWidth="1"/>
    <col min="7" max="7" width="16.75" style="24" customWidth="1"/>
    <col min="8" max="8" width="17.5" style="24" customWidth="1"/>
    <col min="9" max="9" width="20.75" style="24" bestFit="1" customWidth="1"/>
    <col min="10" max="10" width="19.75" style="24" customWidth="1"/>
    <col min="11" max="11" width="17.375" style="24" customWidth="1"/>
    <col min="12" max="12" width="28.375" style="24" hidden="1" customWidth="1"/>
    <col min="13" max="15" width="7.875" style="21" hidden="1" customWidth="1"/>
    <col min="16" max="16" width="7.875" style="25" hidden="1" customWidth="1"/>
    <col min="17" max="20" width="7.875" style="24" hidden="1" customWidth="1"/>
    <col min="21" max="268" width="0" style="24" hidden="1" customWidth="1"/>
    <col min="269" max="16384" width="9.375" style="24" hidden="1"/>
  </cols>
  <sheetData>
    <row r="1" spans="1:14" s="9" customFormat="1" ht="39.75" customHeight="1">
      <c r="A1" s="241" t="s">
        <v>392</v>
      </c>
      <c r="B1" s="242"/>
      <c r="C1" s="242"/>
      <c r="D1" s="242"/>
      <c r="E1" s="242"/>
      <c r="F1" s="242"/>
      <c r="G1" s="242"/>
      <c r="H1" s="242"/>
      <c r="I1" s="242"/>
      <c r="J1" s="242"/>
      <c r="K1" s="242"/>
    </row>
    <row r="2" spans="1:14" s="9" customFormat="1" ht="21" customHeight="1">
      <c r="A2" s="10"/>
      <c r="B2" s="10"/>
      <c r="C2" s="10"/>
      <c r="D2" s="11"/>
      <c r="E2" s="10"/>
      <c r="F2" s="11"/>
      <c r="G2" s="11"/>
      <c r="H2" s="11"/>
      <c r="I2" s="11"/>
      <c r="J2" s="11"/>
      <c r="K2" s="11"/>
    </row>
    <row r="3" spans="1:14" s="74" customFormat="1" ht="18.75">
      <c r="A3" s="156" t="s">
        <v>41</v>
      </c>
      <c r="B3" s="156"/>
      <c r="C3" s="243" t="str">
        <f>[1]Εξοπλισμός!C2</f>
        <v>Selection</v>
      </c>
      <c r="D3" s="245"/>
      <c r="E3" s="243" t="s">
        <v>111</v>
      </c>
      <c r="F3" s="244"/>
      <c r="G3" s="245"/>
      <c r="H3" s="243" t="str">
        <f>[1]Εξοπλισμός!E2</f>
        <v>Innovation</v>
      </c>
      <c r="I3" s="244"/>
      <c r="J3" s="244"/>
      <c r="K3" s="245"/>
      <c r="L3" s="73"/>
      <c r="M3" s="73"/>
    </row>
    <row r="4" spans="1:14" s="77" customFormat="1" ht="37.5">
      <c r="A4" s="157" t="s">
        <v>42</v>
      </c>
      <c r="B4" s="158"/>
      <c r="C4" s="75" t="s">
        <v>164</v>
      </c>
      <c r="D4" s="75" t="s">
        <v>164</v>
      </c>
      <c r="E4" s="75" t="s">
        <v>164</v>
      </c>
      <c r="F4" s="75" t="s">
        <v>164</v>
      </c>
      <c r="G4" s="75" t="s">
        <v>164</v>
      </c>
      <c r="H4" s="246" t="s">
        <v>168</v>
      </c>
      <c r="I4" s="247"/>
      <c r="J4" s="75" t="s">
        <v>168</v>
      </c>
      <c r="K4" s="75" t="s">
        <v>173</v>
      </c>
      <c r="L4" s="76"/>
      <c r="M4" s="76"/>
    </row>
    <row r="5" spans="1:14" s="77" customFormat="1" ht="18.75">
      <c r="A5" s="159"/>
      <c r="B5" s="160"/>
      <c r="C5" s="78" t="s">
        <v>415</v>
      </c>
      <c r="D5" s="78" t="s">
        <v>415</v>
      </c>
      <c r="E5" s="78" t="s">
        <v>415</v>
      </c>
      <c r="F5" s="78" t="s">
        <v>415</v>
      </c>
      <c r="G5" s="78" t="s">
        <v>169</v>
      </c>
      <c r="H5" s="248" t="s">
        <v>167</v>
      </c>
      <c r="I5" s="249"/>
      <c r="J5" s="78" t="s">
        <v>167</v>
      </c>
      <c r="K5" s="78" t="s">
        <v>172</v>
      </c>
      <c r="L5" s="76"/>
      <c r="M5" s="76"/>
    </row>
    <row r="6" spans="1:14" s="77" customFormat="1" ht="37.5">
      <c r="A6" s="159"/>
      <c r="B6" s="161"/>
      <c r="C6" s="79" t="s">
        <v>170</v>
      </c>
      <c r="D6" s="79" t="s">
        <v>416</v>
      </c>
      <c r="E6" s="79" t="s">
        <v>170</v>
      </c>
      <c r="F6" s="79" t="s">
        <v>416</v>
      </c>
      <c r="G6" s="79" t="s">
        <v>170</v>
      </c>
      <c r="H6" s="80" t="s">
        <v>163</v>
      </c>
      <c r="I6" s="79" t="s">
        <v>171</v>
      </c>
      <c r="J6" s="79" t="s">
        <v>170</v>
      </c>
      <c r="K6" s="79" t="s">
        <v>170</v>
      </c>
      <c r="L6" s="76"/>
      <c r="M6" s="76"/>
    </row>
    <row r="7" spans="1:14" s="77" customFormat="1" ht="18.75">
      <c r="A7" s="162"/>
      <c r="B7" s="163"/>
      <c r="C7" s="79" t="s">
        <v>165</v>
      </c>
      <c r="D7" s="79" t="s">
        <v>166</v>
      </c>
      <c r="E7" s="79" t="s">
        <v>165</v>
      </c>
      <c r="F7" s="79" t="s">
        <v>166</v>
      </c>
      <c r="G7" s="79" t="s">
        <v>165</v>
      </c>
      <c r="H7" s="79" t="s">
        <v>165</v>
      </c>
      <c r="I7" s="79" t="s">
        <v>166</v>
      </c>
      <c r="J7" s="79" t="s">
        <v>165</v>
      </c>
      <c r="K7" s="79" t="s">
        <v>165</v>
      </c>
      <c r="L7" s="76"/>
      <c r="M7" s="76"/>
    </row>
    <row r="8" spans="1:14" s="77" customFormat="1" ht="18.75">
      <c r="A8" s="81" t="s">
        <v>43</v>
      </c>
      <c r="B8" s="159" t="s">
        <v>20</v>
      </c>
      <c r="C8" s="82" t="s">
        <v>395</v>
      </c>
      <c r="D8" s="82" t="s">
        <v>404</v>
      </c>
      <c r="E8" s="82" t="s">
        <v>395</v>
      </c>
      <c r="F8" s="82" t="s">
        <v>404</v>
      </c>
      <c r="G8" s="82" t="s">
        <v>405</v>
      </c>
      <c r="H8" s="82" t="s">
        <v>115</v>
      </c>
      <c r="I8" s="82" t="s">
        <v>116</v>
      </c>
      <c r="J8" s="82" t="s">
        <v>245</v>
      </c>
      <c r="K8" s="82" t="s">
        <v>117</v>
      </c>
      <c r="L8" s="83"/>
      <c r="M8" s="84"/>
    </row>
    <row r="9" spans="1:14" s="86" customFormat="1" ht="18.75">
      <c r="A9" s="134" t="s">
        <v>61</v>
      </c>
      <c r="B9" s="134"/>
      <c r="C9" s="134"/>
      <c r="D9" s="134"/>
      <c r="E9" s="134"/>
      <c r="F9" s="134"/>
      <c r="G9" s="134"/>
      <c r="H9" s="134"/>
      <c r="I9" s="134"/>
      <c r="J9" s="134"/>
      <c r="K9" s="134"/>
      <c r="L9" s="85"/>
      <c r="M9" s="85"/>
      <c r="N9" s="85"/>
    </row>
    <row r="10" spans="1:14" s="91" customFormat="1" ht="15.75">
      <c r="A10" s="87" t="s">
        <v>175</v>
      </c>
      <c r="B10" s="88" t="s">
        <v>46</v>
      </c>
      <c r="C10" s="89" t="s">
        <v>45</v>
      </c>
      <c r="D10" s="89" t="s">
        <v>45</v>
      </c>
      <c r="E10" s="89" t="s">
        <v>45</v>
      </c>
      <c r="F10" s="89" t="s">
        <v>45</v>
      </c>
      <c r="G10" s="89" t="s">
        <v>45</v>
      </c>
      <c r="H10" s="89" t="s">
        <v>45</v>
      </c>
      <c r="I10" s="89" t="s">
        <v>45</v>
      </c>
      <c r="J10" s="89" t="s">
        <v>45</v>
      </c>
      <c r="K10" s="89" t="s">
        <v>45</v>
      </c>
      <c r="L10" s="90"/>
      <c r="M10" s="90"/>
    </row>
    <row r="11" spans="1:14" s="86" customFormat="1" ht="18.75">
      <c r="A11" s="134" t="s">
        <v>174</v>
      </c>
      <c r="B11" s="134"/>
      <c r="C11" s="134"/>
      <c r="D11" s="134"/>
      <c r="E11" s="134"/>
      <c r="F11" s="134"/>
      <c r="G11" s="134"/>
      <c r="H11" s="134"/>
      <c r="I11" s="134"/>
      <c r="J11" s="134"/>
      <c r="K11" s="134"/>
      <c r="L11" s="85"/>
      <c r="M11" s="85"/>
      <c r="N11" s="85"/>
    </row>
    <row r="12" spans="1:14" s="91" customFormat="1" ht="15.75">
      <c r="A12" s="87" t="s">
        <v>357</v>
      </c>
      <c r="B12" s="88" t="s">
        <v>358</v>
      </c>
      <c r="C12" s="89" t="s">
        <v>45</v>
      </c>
      <c r="D12" s="89" t="s">
        <v>45</v>
      </c>
      <c r="E12" s="89" t="s">
        <v>45</v>
      </c>
      <c r="F12" s="89" t="s">
        <v>45</v>
      </c>
      <c r="G12" s="89" t="s">
        <v>45</v>
      </c>
      <c r="H12" s="89" t="s">
        <v>45</v>
      </c>
      <c r="I12" s="89" t="s">
        <v>45</v>
      </c>
      <c r="J12" s="89" t="s">
        <v>45</v>
      </c>
      <c r="K12" s="89" t="s">
        <v>45</v>
      </c>
      <c r="L12" s="90"/>
      <c r="M12" s="90"/>
    </row>
    <row r="13" spans="1:14" s="91" customFormat="1" ht="15.75">
      <c r="A13" s="87" t="s">
        <v>52</v>
      </c>
      <c r="B13" s="88" t="s">
        <v>44</v>
      </c>
      <c r="C13" s="89" t="s">
        <v>45</v>
      </c>
      <c r="D13" s="89" t="s">
        <v>45</v>
      </c>
      <c r="E13" s="89" t="s">
        <v>45</v>
      </c>
      <c r="F13" s="89" t="s">
        <v>45</v>
      </c>
      <c r="G13" s="89" t="s">
        <v>45</v>
      </c>
      <c r="H13" s="89" t="s">
        <v>45</v>
      </c>
      <c r="I13" s="89" t="s">
        <v>45</v>
      </c>
      <c r="J13" s="89" t="s">
        <v>45</v>
      </c>
      <c r="K13" s="89" t="s">
        <v>45</v>
      </c>
      <c r="L13" s="90"/>
      <c r="M13" s="90"/>
    </row>
    <row r="14" spans="1:14" s="86" customFormat="1" ht="18.75">
      <c r="A14" s="134" t="s">
        <v>62</v>
      </c>
      <c r="B14" s="134"/>
      <c r="C14" s="134"/>
      <c r="D14" s="134"/>
      <c r="E14" s="134"/>
      <c r="F14" s="134"/>
      <c r="G14" s="134"/>
      <c r="H14" s="134"/>
      <c r="I14" s="134"/>
      <c r="J14" s="134"/>
      <c r="K14" s="134"/>
      <c r="L14" s="85"/>
      <c r="M14" s="85"/>
      <c r="N14" s="85"/>
    </row>
    <row r="15" spans="1:14" s="91" customFormat="1" ht="15.75">
      <c r="A15" s="87" t="s">
        <v>359</v>
      </c>
      <c r="B15" s="88" t="s">
        <v>47</v>
      </c>
      <c r="C15" s="89" t="s">
        <v>45</v>
      </c>
      <c r="D15" s="89" t="s">
        <v>45</v>
      </c>
      <c r="E15" s="89" t="s">
        <v>45</v>
      </c>
      <c r="F15" s="89" t="s">
        <v>45</v>
      </c>
      <c r="G15" s="89" t="s">
        <v>45</v>
      </c>
      <c r="H15" s="89" t="s">
        <v>45</v>
      </c>
      <c r="I15" s="89" t="s">
        <v>45</v>
      </c>
      <c r="J15" s="89" t="s">
        <v>45</v>
      </c>
      <c r="K15" s="89" t="s">
        <v>45</v>
      </c>
      <c r="L15" s="90"/>
      <c r="M15" s="90"/>
    </row>
    <row r="16" spans="1:14" s="93" customFormat="1" ht="15.75">
      <c r="A16" s="87" t="s">
        <v>360</v>
      </c>
      <c r="B16" s="88" t="s">
        <v>361</v>
      </c>
      <c r="C16" s="89" t="s">
        <v>45</v>
      </c>
      <c r="D16" s="89" t="s">
        <v>45</v>
      </c>
      <c r="E16" s="89" t="s">
        <v>45</v>
      </c>
      <c r="F16" s="89" t="s">
        <v>45</v>
      </c>
      <c r="G16" s="89" t="s">
        <v>45</v>
      </c>
      <c r="H16" s="89" t="s">
        <v>45</v>
      </c>
      <c r="I16" s="89" t="s">
        <v>45</v>
      </c>
      <c r="J16" s="89" t="s">
        <v>45</v>
      </c>
      <c r="K16" s="89" t="s">
        <v>45</v>
      </c>
      <c r="L16" s="92"/>
      <c r="M16" s="92"/>
    </row>
    <row r="17" spans="1:27" s="93" customFormat="1" ht="15.75">
      <c r="A17" s="87" t="s">
        <v>229</v>
      </c>
      <c r="B17" s="88" t="s">
        <v>176</v>
      </c>
      <c r="C17" s="89" t="s">
        <v>45</v>
      </c>
      <c r="D17" s="89" t="s">
        <v>45</v>
      </c>
      <c r="E17" s="89" t="s">
        <v>45</v>
      </c>
      <c r="F17" s="89" t="s">
        <v>45</v>
      </c>
      <c r="G17" s="89" t="s">
        <v>45</v>
      </c>
      <c r="H17" s="89" t="s">
        <v>45</v>
      </c>
      <c r="I17" s="89" t="s">
        <v>45</v>
      </c>
      <c r="J17" s="89" t="s">
        <v>45</v>
      </c>
      <c r="K17" s="89" t="s">
        <v>45</v>
      </c>
      <c r="L17" s="92"/>
      <c r="M17" s="92"/>
    </row>
    <row r="18" spans="1:27" s="93" customFormat="1" ht="15.75">
      <c r="A18" s="87" t="s">
        <v>230</v>
      </c>
      <c r="B18" s="88" t="s">
        <v>109</v>
      </c>
      <c r="C18" s="89" t="s">
        <v>45</v>
      </c>
      <c r="D18" s="89" t="s">
        <v>45</v>
      </c>
      <c r="E18" s="89" t="s">
        <v>45</v>
      </c>
      <c r="F18" s="89" t="s">
        <v>45</v>
      </c>
      <c r="G18" s="89" t="s">
        <v>45</v>
      </c>
      <c r="H18" s="89" t="s">
        <v>45</v>
      </c>
      <c r="I18" s="89" t="s">
        <v>45</v>
      </c>
      <c r="J18" s="89" t="s">
        <v>45</v>
      </c>
      <c r="K18" s="89" t="s">
        <v>45</v>
      </c>
      <c r="L18" s="92"/>
      <c r="M18" s="92"/>
    </row>
    <row r="19" spans="1:27" s="91" customFormat="1" ht="15.75">
      <c r="A19" s="87" t="s">
        <v>362</v>
      </c>
      <c r="B19" s="88" t="s">
        <v>56</v>
      </c>
      <c r="C19" s="89" t="s">
        <v>45</v>
      </c>
      <c r="D19" s="89" t="s">
        <v>45</v>
      </c>
      <c r="E19" s="89" t="s">
        <v>45</v>
      </c>
      <c r="F19" s="89" t="s">
        <v>45</v>
      </c>
      <c r="G19" s="89" t="s">
        <v>45</v>
      </c>
      <c r="H19" s="89" t="s">
        <v>45</v>
      </c>
      <c r="I19" s="89" t="s">
        <v>45</v>
      </c>
      <c r="J19" s="89" t="s">
        <v>45</v>
      </c>
      <c r="K19" s="89" t="s">
        <v>45</v>
      </c>
      <c r="L19" s="90"/>
      <c r="M19" s="90"/>
    </row>
    <row r="20" spans="1:27" s="91" customFormat="1" ht="15.75">
      <c r="A20" s="87" t="s">
        <v>363</v>
      </c>
      <c r="B20" s="88" t="s">
        <v>364</v>
      </c>
      <c r="C20" s="89" t="s">
        <v>45</v>
      </c>
      <c r="D20" s="89" t="s">
        <v>45</v>
      </c>
      <c r="E20" s="89" t="s">
        <v>45</v>
      </c>
      <c r="F20" s="89" t="s">
        <v>45</v>
      </c>
      <c r="G20" s="89" t="s">
        <v>45</v>
      </c>
      <c r="H20" s="89" t="s">
        <v>45</v>
      </c>
      <c r="I20" s="89" t="s">
        <v>45</v>
      </c>
      <c r="J20" s="89" t="s">
        <v>45</v>
      </c>
      <c r="K20" s="89" t="s">
        <v>45</v>
      </c>
      <c r="L20" s="94"/>
      <c r="M20" s="94"/>
    </row>
    <row r="21" spans="1:27" s="91" customFormat="1" ht="15.75">
      <c r="A21" s="87" t="s">
        <v>177</v>
      </c>
      <c r="B21" s="88" t="s">
        <v>57</v>
      </c>
      <c r="C21" s="89" t="s">
        <v>45</v>
      </c>
      <c r="D21" s="89" t="s">
        <v>45</v>
      </c>
      <c r="E21" s="89" t="s">
        <v>45</v>
      </c>
      <c r="F21" s="89" t="s">
        <v>45</v>
      </c>
      <c r="G21" s="89" t="s">
        <v>45</v>
      </c>
      <c r="H21" s="89" t="s">
        <v>45</v>
      </c>
      <c r="I21" s="89" t="s">
        <v>45</v>
      </c>
      <c r="J21" s="89" t="s">
        <v>45</v>
      </c>
      <c r="K21" s="89" t="s">
        <v>45</v>
      </c>
      <c r="L21" s="94"/>
      <c r="M21" s="94"/>
    </row>
    <row r="22" spans="1:27" s="97" customFormat="1" ht="15.75">
      <c r="A22" s="87" t="s">
        <v>365</v>
      </c>
      <c r="B22" s="88" t="s">
        <v>59</v>
      </c>
      <c r="C22" s="89" t="s">
        <v>45</v>
      </c>
      <c r="D22" s="89" t="s">
        <v>45</v>
      </c>
      <c r="E22" s="89" t="s">
        <v>45</v>
      </c>
      <c r="F22" s="89" t="s">
        <v>45</v>
      </c>
      <c r="G22" s="89" t="s">
        <v>45</v>
      </c>
      <c r="H22" s="89" t="s">
        <v>45</v>
      </c>
      <c r="I22" s="89" t="s">
        <v>45</v>
      </c>
      <c r="J22" s="89" t="s">
        <v>45</v>
      </c>
      <c r="K22" s="89" t="s">
        <v>45</v>
      </c>
      <c r="L22" s="95"/>
      <c r="M22" s="96"/>
      <c r="N22" s="96"/>
    </row>
    <row r="23" spans="1:27" s="91" customFormat="1" ht="15.75">
      <c r="A23" s="87" t="s">
        <v>54</v>
      </c>
      <c r="B23" s="88" t="s">
        <v>53</v>
      </c>
      <c r="C23" s="89" t="s">
        <v>45</v>
      </c>
      <c r="D23" s="89" t="s">
        <v>45</v>
      </c>
      <c r="E23" s="89" t="s">
        <v>45</v>
      </c>
      <c r="F23" s="89" t="s">
        <v>45</v>
      </c>
      <c r="G23" s="89" t="s">
        <v>45</v>
      </c>
      <c r="H23" s="89" t="s">
        <v>45</v>
      </c>
      <c r="I23" s="89" t="s">
        <v>45</v>
      </c>
      <c r="J23" s="89" t="s">
        <v>45</v>
      </c>
      <c r="K23" s="89" t="s">
        <v>45</v>
      </c>
      <c r="L23" s="90"/>
      <c r="M23" s="90"/>
    </row>
    <row r="24" spans="1:27" s="12" customFormat="1" ht="32.25">
      <c r="A24" s="240" t="s">
        <v>275</v>
      </c>
      <c r="B24" s="240"/>
      <c r="C24" s="240"/>
      <c r="D24" s="240"/>
      <c r="E24" s="240"/>
      <c r="F24" s="240"/>
      <c r="G24" s="240"/>
      <c r="H24" s="240"/>
      <c r="I24" s="240"/>
      <c r="J24" s="240"/>
      <c r="K24" s="240"/>
      <c r="L24" s="13"/>
      <c r="M24" s="13"/>
      <c r="N24" s="13"/>
      <c r="O24" s="13"/>
    </row>
    <row r="25" spans="1:27" s="12" customFormat="1" ht="32.25" hidden="1">
      <c r="A25" s="14"/>
      <c r="B25" s="15"/>
      <c r="C25" s="15"/>
      <c r="E25" s="15"/>
      <c r="M25" s="16"/>
      <c r="N25" s="17"/>
      <c r="O25" s="18"/>
      <c r="P25" s="16"/>
      <c r="Q25" s="19"/>
      <c r="R25" s="20"/>
      <c r="S25" s="20"/>
      <c r="T25" s="20"/>
      <c r="U25" s="20"/>
      <c r="V25" s="16"/>
      <c r="W25" s="16"/>
      <c r="X25" s="19"/>
      <c r="Y25" s="18"/>
      <c r="Z25" s="21"/>
      <c r="AA25" s="21"/>
    </row>
    <row r="26" spans="1:27" s="12" customFormat="1" ht="32.25" hidden="1">
      <c r="A26" s="14"/>
      <c r="B26" s="15"/>
      <c r="C26" s="15"/>
      <c r="E26" s="15"/>
      <c r="M26" s="16"/>
      <c r="N26" s="17"/>
      <c r="O26" s="18"/>
      <c r="P26" s="16"/>
      <c r="Q26" s="19"/>
      <c r="R26" s="20"/>
      <c r="S26" s="20"/>
      <c r="T26" s="20"/>
      <c r="U26" s="20"/>
      <c r="V26" s="16"/>
      <c r="W26" s="16"/>
      <c r="X26" s="19"/>
      <c r="Y26" s="18"/>
      <c r="Z26" s="21"/>
      <c r="AA26" s="21"/>
    </row>
    <row r="27" spans="1:27" ht="32.25" hidden="1"/>
    <row r="28" spans="1:27" ht="0" hidden="1" customHeight="1"/>
    <row r="29" spans="1:27" ht="0" hidden="1" customHeight="1"/>
  </sheetData>
  <dataConsolidate link="1"/>
  <mergeCells count="7">
    <mergeCell ref="A24:K24"/>
    <mergeCell ref="A1:K1"/>
    <mergeCell ref="H3:K3"/>
    <mergeCell ref="H4:I4"/>
    <mergeCell ref="H5:I5"/>
    <mergeCell ref="C3:D3"/>
    <mergeCell ref="E3:G3"/>
  </mergeCells>
  <printOptions horizontalCentered="1"/>
  <pageMargins left="0.23622047244094491" right="0.27559055118110237" top="0.27559055118110237" bottom="0.23622047244094491" header="0.23622047244094491" footer="0.27559055118110237"/>
  <pageSetup paperSize="9" scale="6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8"/>
  <sheetViews>
    <sheetView topLeftCell="A10" zoomScale="50" zoomScaleNormal="50" workbookViewId="0">
      <selection sqref="A1:H1"/>
    </sheetView>
  </sheetViews>
  <sheetFormatPr defaultColWidth="0" defaultRowHeight="0" customHeight="1" zeroHeight="1"/>
  <cols>
    <col min="1" max="1" width="95.875" style="180" customWidth="1"/>
    <col min="2" max="2" width="38.75" style="180" customWidth="1"/>
    <col min="3" max="3" width="35.75" style="180" customWidth="1"/>
    <col min="4" max="4" width="31.375" style="180" customWidth="1"/>
    <col min="5" max="5" width="40.5" style="180" customWidth="1"/>
    <col min="6" max="6" width="42.625" style="180" customWidth="1"/>
    <col min="7" max="7" width="31" style="180" customWidth="1"/>
    <col min="8" max="8" width="26.125" style="180" customWidth="1"/>
    <col min="9" max="16384" width="9" style="169" hidden="1"/>
  </cols>
  <sheetData>
    <row r="1" spans="1:8" s="181" customFormat="1" ht="34.5" customHeight="1">
      <c r="A1" s="250" t="s">
        <v>393</v>
      </c>
      <c r="B1" s="250"/>
      <c r="C1" s="250"/>
      <c r="D1" s="250"/>
      <c r="E1" s="250"/>
      <c r="F1" s="250"/>
      <c r="G1" s="250"/>
      <c r="H1" s="250"/>
    </row>
    <row r="2" spans="1:8" ht="50.25" customHeight="1">
      <c r="A2" s="171"/>
      <c r="B2" s="171"/>
      <c r="C2" s="171"/>
      <c r="D2" s="171"/>
      <c r="E2" s="171"/>
      <c r="F2" s="171"/>
      <c r="G2" s="171"/>
      <c r="H2" s="171"/>
    </row>
    <row r="3" spans="1:8" ht="50.25" customHeight="1">
      <c r="A3" s="171"/>
      <c r="B3" s="171"/>
      <c r="C3" s="171"/>
      <c r="D3" s="171"/>
      <c r="E3" s="171"/>
      <c r="F3" s="171"/>
      <c r="G3" s="171"/>
      <c r="H3" s="171"/>
    </row>
    <row r="4" spans="1:8" ht="38.25" customHeight="1">
      <c r="A4" s="171"/>
      <c r="B4" s="171"/>
      <c r="C4" s="171"/>
      <c r="D4" s="171"/>
      <c r="E4" s="171"/>
      <c r="F4" s="171"/>
      <c r="G4" s="171"/>
      <c r="H4" s="171"/>
    </row>
    <row r="5" spans="1:8" ht="62.25" customHeight="1">
      <c r="A5" s="171"/>
      <c r="B5" s="171"/>
      <c r="C5" s="171"/>
      <c r="D5" s="171"/>
      <c r="E5" s="171"/>
      <c r="F5" s="171"/>
      <c r="G5" s="171"/>
      <c r="H5" s="171"/>
    </row>
    <row r="6" spans="1:8" ht="38.25" customHeight="1">
      <c r="A6" s="171"/>
      <c r="B6" s="171"/>
      <c r="C6" s="171"/>
      <c r="D6" s="171"/>
      <c r="E6" s="171"/>
      <c r="F6" s="171"/>
      <c r="G6" s="171"/>
      <c r="H6" s="171"/>
    </row>
    <row r="7" spans="1:8" ht="38.25" customHeight="1">
      <c r="A7" s="171"/>
      <c r="B7" s="171"/>
      <c r="C7" s="171"/>
      <c r="D7" s="171"/>
      <c r="E7" s="171"/>
      <c r="F7" s="171"/>
      <c r="G7" s="171"/>
      <c r="H7" s="171"/>
    </row>
    <row r="8" spans="1:8" ht="54" customHeight="1">
      <c r="A8" s="171"/>
      <c r="B8" s="171"/>
      <c r="C8" s="171"/>
      <c r="D8" s="171"/>
      <c r="E8" s="171"/>
      <c r="F8" s="171"/>
      <c r="G8" s="171"/>
      <c r="H8" s="171"/>
    </row>
    <row r="9" spans="1:8" s="181" customFormat="1" ht="23.25">
      <c r="A9" s="251" t="s">
        <v>63</v>
      </c>
      <c r="B9" s="251"/>
      <c r="C9" s="182"/>
      <c r="D9" s="182"/>
      <c r="E9" s="182"/>
      <c r="F9" s="182"/>
      <c r="G9" s="182"/>
      <c r="H9" s="182"/>
    </row>
    <row r="10" spans="1:8" s="181" customFormat="1" ht="23.25">
      <c r="A10" s="183" t="s">
        <v>64</v>
      </c>
      <c r="B10" s="184"/>
      <c r="C10" s="182"/>
      <c r="D10" s="182"/>
      <c r="E10" s="182"/>
      <c r="F10" s="182"/>
      <c r="G10" s="182"/>
      <c r="H10" s="182"/>
    </row>
    <row r="11" spans="1:8" s="135" customFormat="1" ht="20.100000000000001" customHeight="1">
      <c r="A11" s="173" t="s">
        <v>65</v>
      </c>
      <c r="B11" s="174">
        <v>4370</v>
      </c>
      <c r="C11" s="172"/>
      <c r="D11" s="172"/>
      <c r="E11" s="172"/>
      <c r="F11" s="172"/>
      <c r="G11" s="172"/>
      <c r="H11" s="172"/>
    </row>
    <row r="12" spans="1:8" s="135" customFormat="1" ht="20.100000000000001" customHeight="1">
      <c r="A12" s="173" t="s">
        <v>66</v>
      </c>
      <c r="B12" s="174" t="s">
        <v>181</v>
      </c>
      <c r="C12" s="172"/>
      <c r="D12" s="172"/>
      <c r="E12" s="172"/>
      <c r="F12" s="172"/>
      <c r="G12" s="172"/>
      <c r="H12" s="172"/>
    </row>
    <row r="13" spans="1:8" s="135" customFormat="1" ht="20.100000000000001" customHeight="1">
      <c r="A13" s="173" t="s">
        <v>67</v>
      </c>
      <c r="B13" s="174">
        <v>1485</v>
      </c>
      <c r="C13" s="172"/>
      <c r="D13" s="172"/>
      <c r="E13" s="172"/>
      <c r="F13" s="172"/>
      <c r="G13" s="172"/>
      <c r="H13" s="172"/>
    </row>
    <row r="14" spans="1:8" s="135" customFormat="1" ht="20.100000000000001" customHeight="1">
      <c r="A14" s="173" t="s">
        <v>68</v>
      </c>
      <c r="B14" s="174">
        <v>2662</v>
      </c>
      <c r="C14" s="172"/>
      <c r="D14" s="172"/>
      <c r="E14" s="172"/>
      <c r="F14" s="172"/>
      <c r="G14" s="172"/>
      <c r="H14" s="172"/>
    </row>
    <row r="15" spans="1:8" s="135" customFormat="1" ht="20.100000000000001" customHeight="1">
      <c r="A15" s="173" t="s">
        <v>320</v>
      </c>
      <c r="B15" s="174" t="s">
        <v>321</v>
      </c>
      <c r="C15" s="172"/>
      <c r="D15" s="172"/>
      <c r="E15" s="172"/>
      <c r="F15" s="172"/>
      <c r="G15" s="172"/>
      <c r="H15" s="172"/>
    </row>
    <row r="16" spans="1:8" s="181" customFormat="1" ht="23.25">
      <c r="A16" s="183" t="s">
        <v>69</v>
      </c>
      <c r="B16" s="185"/>
      <c r="C16" s="182"/>
      <c r="D16" s="182"/>
      <c r="E16" s="182"/>
      <c r="F16" s="182"/>
      <c r="G16" s="182"/>
      <c r="H16" s="182"/>
    </row>
    <row r="17" spans="1:8" s="135" customFormat="1" ht="20.100000000000001" customHeight="1">
      <c r="A17" s="173" t="s">
        <v>70</v>
      </c>
      <c r="B17" s="174" t="s">
        <v>183</v>
      </c>
      <c r="C17" s="172"/>
      <c r="D17" s="172"/>
      <c r="E17" s="172"/>
      <c r="F17" s="172"/>
      <c r="G17" s="172"/>
      <c r="H17" s="172"/>
    </row>
    <row r="18" spans="1:8" s="135" customFormat="1" ht="20.100000000000001" customHeight="1">
      <c r="A18" s="173" t="s">
        <v>71</v>
      </c>
      <c r="B18" s="174" t="s">
        <v>182</v>
      </c>
      <c r="C18" s="172"/>
      <c r="D18" s="172"/>
      <c r="E18" s="172"/>
      <c r="F18" s="172"/>
      <c r="G18" s="172"/>
      <c r="H18" s="172"/>
    </row>
    <row r="19" spans="1:8" s="181" customFormat="1" ht="23.25">
      <c r="A19" s="183" t="s">
        <v>72</v>
      </c>
      <c r="B19" s="185"/>
      <c r="C19" s="182"/>
      <c r="D19" s="182"/>
      <c r="E19" s="182"/>
      <c r="F19" s="182"/>
      <c r="G19" s="182"/>
      <c r="H19" s="182"/>
    </row>
    <row r="20" spans="1:8" s="135" customFormat="1" ht="20.100000000000001" customHeight="1">
      <c r="A20" s="173" t="s">
        <v>324</v>
      </c>
      <c r="B20" s="174" t="s">
        <v>325</v>
      </c>
      <c r="C20" s="172"/>
      <c r="D20" s="172"/>
      <c r="E20" s="172"/>
      <c r="F20" s="172"/>
      <c r="G20" s="172"/>
      <c r="H20" s="172"/>
    </row>
    <row r="21" spans="1:8" s="135" customFormat="1" ht="20.100000000000001" customHeight="1">
      <c r="A21" s="173" t="s">
        <v>322</v>
      </c>
      <c r="B21" s="174" t="s">
        <v>323</v>
      </c>
      <c r="C21" s="172"/>
      <c r="D21" s="172"/>
      <c r="E21" s="172"/>
      <c r="F21" s="172"/>
      <c r="G21" s="172"/>
      <c r="H21" s="172"/>
    </row>
    <row r="22" spans="1:8" s="135" customFormat="1" ht="20.100000000000001" customHeight="1">
      <c r="A22" s="173" t="s">
        <v>184</v>
      </c>
      <c r="B22" s="174">
        <v>458</v>
      </c>
      <c r="C22" s="172"/>
      <c r="D22" s="172"/>
      <c r="E22" s="172"/>
      <c r="F22" s="172"/>
      <c r="G22" s="172"/>
      <c r="H22" s="172"/>
    </row>
    <row r="23" spans="1:8" s="181" customFormat="1" ht="23.25">
      <c r="A23" s="258" t="s">
        <v>73</v>
      </c>
      <c r="B23" s="259"/>
      <c r="C23" s="182"/>
      <c r="D23" s="182"/>
      <c r="E23" s="182"/>
      <c r="F23" s="182"/>
      <c r="G23" s="182"/>
      <c r="H23" s="182"/>
    </row>
    <row r="24" spans="1:8" s="135" customFormat="1" ht="20.100000000000001" customHeight="1">
      <c r="A24" s="173" t="s">
        <v>185</v>
      </c>
      <c r="B24" s="174">
        <v>370</v>
      </c>
      <c r="C24" s="172"/>
      <c r="D24" s="172"/>
      <c r="E24" s="172"/>
      <c r="F24" s="172"/>
      <c r="G24" s="172"/>
      <c r="H24" s="172"/>
    </row>
    <row r="25" spans="1:8" s="135" customFormat="1" ht="20.100000000000001" customHeight="1">
      <c r="A25" s="173" t="s">
        <v>186</v>
      </c>
      <c r="B25" s="174">
        <v>1210</v>
      </c>
      <c r="C25" s="172"/>
      <c r="D25" s="172"/>
      <c r="E25" s="172"/>
      <c r="F25" s="172"/>
      <c r="G25" s="172"/>
      <c r="H25" s="172"/>
    </row>
    <row r="26" spans="1:8" s="181" customFormat="1" ht="23.25">
      <c r="A26" s="183" t="s">
        <v>74</v>
      </c>
      <c r="B26" s="185"/>
      <c r="C26" s="182"/>
      <c r="D26" s="182"/>
      <c r="E26" s="182"/>
      <c r="F26" s="182"/>
      <c r="G26" s="182"/>
      <c r="H26" s="182"/>
    </row>
    <row r="27" spans="1:8" s="135" customFormat="1" ht="20.100000000000001" customHeight="1">
      <c r="A27" s="173" t="s">
        <v>75</v>
      </c>
      <c r="B27" s="174">
        <v>48</v>
      </c>
      <c r="C27" s="172"/>
      <c r="D27" s="172"/>
      <c r="E27" s="172"/>
      <c r="F27" s="172"/>
      <c r="G27" s="172"/>
      <c r="H27" s="172"/>
    </row>
    <row r="28" spans="1:8" s="168" customFormat="1" ht="9.75" customHeight="1">
      <c r="A28" s="175"/>
      <c r="B28" s="176"/>
      <c r="C28" s="172"/>
      <c r="D28" s="172"/>
      <c r="E28" s="172"/>
      <c r="F28" s="172"/>
      <c r="G28" s="172"/>
      <c r="H28" s="172"/>
    </row>
    <row r="29" spans="1:8" s="168" customFormat="1" ht="21" customHeight="1">
      <c r="A29" s="252" t="s">
        <v>187</v>
      </c>
      <c r="B29" s="252"/>
      <c r="C29" s="252"/>
      <c r="D29" s="172"/>
      <c r="E29" s="172"/>
      <c r="F29" s="172"/>
      <c r="G29" s="172"/>
      <c r="H29" s="172"/>
    </row>
    <row r="30" spans="1:8" s="168" customFormat="1" ht="12" customHeight="1">
      <c r="A30" s="172"/>
      <c r="B30" s="172"/>
      <c r="C30" s="172"/>
      <c r="D30" s="172"/>
      <c r="E30" s="172"/>
      <c r="F30" s="172"/>
      <c r="G30" s="172"/>
      <c r="H30" s="172"/>
    </row>
    <row r="31" spans="1:8" s="181" customFormat="1" ht="46.5">
      <c r="A31" s="186" t="s">
        <v>110</v>
      </c>
      <c r="B31" s="187" t="s">
        <v>188</v>
      </c>
      <c r="C31" s="187" t="s">
        <v>188</v>
      </c>
      <c r="D31" s="187" t="s">
        <v>334</v>
      </c>
      <c r="E31" s="187" t="s">
        <v>189</v>
      </c>
      <c r="F31" s="187" t="s">
        <v>190</v>
      </c>
      <c r="G31" s="187" t="s">
        <v>191</v>
      </c>
      <c r="H31" s="187" t="s">
        <v>236</v>
      </c>
    </row>
    <row r="32" spans="1:8" s="135" customFormat="1" ht="20.100000000000001" customHeight="1">
      <c r="A32" s="173" t="s">
        <v>86</v>
      </c>
      <c r="B32" s="174" t="s">
        <v>95</v>
      </c>
      <c r="C32" s="174" t="s">
        <v>95</v>
      </c>
      <c r="D32" s="174" t="s">
        <v>95</v>
      </c>
      <c r="E32" s="174" t="s">
        <v>95</v>
      </c>
      <c r="F32" s="174" t="s">
        <v>95</v>
      </c>
      <c r="G32" s="174" t="s">
        <v>95</v>
      </c>
      <c r="H32" s="174" t="s">
        <v>95</v>
      </c>
    </row>
    <row r="33" spans="1:8" s="135" customFormat="1" ht="20.100000000000001" customHeight="1">
      <c r="A33" s="173" t="s">
        <v>87</v>
      </c>
      <c r="B33" s="174" t="s">
        <v>295</v>
      </c>
      <c r="C33" s="174" t="s">
        <v>295</v>
      </c>
      <c r="D33" s="174" t="s">
        <v>295</v>
      </c>
      <c r="E33" s="174" t="s">
        <v>3</v>
      </c>
      <c r="F33" s="174" t="s">
        <v>3</v>
      </c>
      <c r="G33" s="174" t="s">
        <v>3</v>
      </c>
      <c r="H33" s="174" t="s">
        <v>3</v>
      </c>
    </row>
    <row r="34" spans="1:8" s="135" customFormat="1" ht="20.100000000000001" customHeight="1">
      <c r="A34" s="173" t="s">
        <v>88</v>
      </c>
      <c r="B34" s="174">
        <v>3</v>
      </c>
      <c r="C34" s="174">
        <v>3</v>
      </c>
      <c r="D34" s="174">
        <v>4</v>
      </c>
      <c r="E34" s="174">
        <v>4</v>
      </c>
      <c r="F34" s="174">
        <v>4</v>
      </c>
      <c r="G34" s="174">
        <v>4</v>
      </c>
      <c r="H34" s="174">
        <v>4</v>
      </c>
    </row>
    <row r="35" spans="1:8" s="135" customFormat="1" ht="20.100000000000001" customHeight="1">
      <c r="A35" s="173" t="s">
        <v>207</v>
      </c>
      <c r="B35" s="174" t="s">
        <v>208</v>
      </c>
      <c r="C35" s="174" t="s">
        <v>208</v>
      </c>
      <c r="D35" s="174" t="s">
        <v>343</v>
      </c>
      <c r="E35" s="174" t="s">
        <v>209</v>
      </c>
      <c r="F35" s="174" t="s">
        <v>209</v>
      </c>
      <c r="G35" s="174" t="s">
        <v>209</v>
      </c>
      <c r="H35" s="174" t="s">
        <v>209</v>
      </c>
    </row>
    <row r="36" spans="1:8" s="135" customFormat="1" ht="20.100000000000001" customHeight="1">
      <c r="A36" s="173" t="s">
        <v>89</v>
      </c>
      <c r="B36" s="174">
        <v>999</v>
      </c>
      <c r="C36" s="174">
        <v>999</v>
      </c>
      <c r="D36" s="174">
        <v>1399</v>
      </c>
      <c r="E36" s="174">
        <v>1598</v>
      </c>
      <c r="F36" s="174">
        <v>1598</v>
      </c>
      <c r="G36" s="174">
        <v>1598</v>
      </c>
      <c r="H36" s="174">
        <v>1598</v>
      </c>
    </row>
    <row r="37" spans="1:8" s="135" customFormat="1" ht="20.100000000000001" customHeight="1">
      <c r="A37" s="173" t="s">
        <v>372</v>
      </c>
      <c r="B37" s="174" t="s">
        <v>239</v>
      </c>
      <c r="C37" s="174" t="s">
        <v>239</v>
      </c>
      <c r="D37" s="174" t="s">
        <v>344</v>
      </c>
      <c r="E37" s="174" t="s">
        <v>192</v>
      </c>
      <c r="F37" s="174" t="s">
        <v>296</v>
      </c>
      <c r="G37" s="174" t="s">
        <v>296</v>
      </c>
      <c r="H37" s="174" t="s">
        <v>297</v>
      </c>
    </row>
    <row r="38" spans="1:8" s="135" customFormat="1" ht="20.100000000000001" customHeight="1">
      <c r="A38" s="173" t="s">
        <v>373</v>
      </c>
      <c r="B38" s="174" t="s">
        <v>240</v>
      </c>
      <c r="C38" s="174" t="s">
        <v>240</v>
      </c>
      <c r="D38" s="174" t="s">
        <v>345</v>
      </c>
      <c r="E38" s="174" t="s">
        <v>193</v>
      </c>
      <c r="F38" s="174" t="s">
        <v>194</v>
      </c>
      <c r="G38" s="174" t="s">
        <v>194</v>
      </c>
      <c r="H38" s="174" t="s">
        <v>242</v>
      </c>
    </row>
    <row r="39" spans="1:8" s="135" customFormat="1" ht="20.100000000000001" customHeight="1">
      <c r="A39" s="173" t="s">
        <v>210</v>
      </c>
      <c r="B39" s="174" t="s">
        <v>241</v>
      </c>
      <c r="C39" s="174" t="s">
        <v>241</v>
      </c>
      <c r="D39" s="177">
        <v>0.41736111111111113</v>
      </c>
      <c r="E39" s="174" t="s">
        <v>211</v>
      </c>
      <c r="F39" s="174" t="s">
        <v>212</v>
      </c>
      <c r="G39" s="174" t="s">
        <v>212</v>
      </c>
      <c r="H39" s="174" t="s">
        <v>212</v>
      </c>
    </row>
    <row r="40" spans="1:8" s="181" customFormat="1" ht="23.25">
      <c r="A40" s="183" t="s">
        <v>90</v>
      </c>
      <c r="B40" s="188"/>
      <c r="C40" s="188"/>
      <c r="D40" s="188"/>
      <c r="E40" s="185"/>
      <c r="F40" s="188"/>
      <c r="G40" s="185"/>
      <c r="H40" s="188"/>
    </row>
    <row r="41" spans="1:8" s="196" customFormat="1" ht="20.100000000000001" customHeight="1">
      <c r="A41" s="173" t="s">
        <v>298</v>
      </c>
      <c r="B41" s="174">
        <v>1278</v>
      </c>
      <c r="C41" s="174">
        <v>1295</v>
      </c>
      <c r="D41" s="174">
        <v>1310</v>
      </c>
      <c r="E41" s="174">
        <v>1372</v>
      </c>
      <c r="F41" s="174">
        <v>1372</v>
      </c>
      <c r="G41" s="174">
        <v>1388</v>
      </c>
      <c r="H41" s="174">
        <v>1388</v>
      </c>
    </row>
    <row r="42" spans="1:8" s="135" customFormat="1" ht="20.100000000000001" customHeight="1">
      <c r="A42" s="173" t="s">
        <v>91</v>
      </c>
      <c r="B42" s="174">
        <v>1780</v>
      </c>
      <c r="C42" s="174">
        <v>1790</v>
      </c>
      <c r="D42" s="174">
        <v>1815</v>
      </c>
      <c r="E42" s="174">
        <v>1870</v>
      </c>
      <c r="F42" s="174">
        <v>1875</v>
      </c>
      <c r="G42" s="174">
        <v>1900</v>
      </c>
      <c r="H42" s="174">
        <v>1910</v>
      </c>
    </row>
    <row r="43" spans="1:8" s="135" customFormat="1" ht="20.100000000000001" customHeight="1">
      <c r="A43" s="173" t="s">
        <v>92</v>
      </c>
      <c r="B43" s="174">
        <v>507</v>
      </c>
      <c r="C43" s="174">
        <v>517</v>
      </c>
      <c r="D43" s="174">
        <v>537</v>
      </c>
      <c r="E43" s="174">
        <v>510</v>
      </c>
      <c r="F43" s="174">
        <v>515</v>
      </c>
      <c r="G43" s="174">
        <v>536</v>
      </c>
      <c r="H43" s="174">
        <v>504</v>
      </c>
    </row>
    <row r="44" spans="1:8" s="135" customFormat="1" ht="20.100000000000001" customHeight="1">
      <c r="A44" s="173" t="s">
        <v>326</v>
      </c>
      <c r="B44" s="174" t="s">
        <v>327</v>
      </c>
      <c r="C44" s="174" t="s">
        <v>328</v>
      </c>
      <c r="D44" s="174" t="s">
        <v>341</v>
      </c>
      <c r="E44" s="174" t="s">
        <v>329</v>
      </c>
      <c r="F44" s="174" t="s">
        <v>330</v>
      </c>
      <c r="G44" s="174" t="s">
        <v>331</v>
      </c>
      <c r="H44" s="174" t="s">
        <v>332</v>
      </c>
    </row>
    <row r="45" spans="1:8" s="181" customFormat="1" ht="23.25">
      <c r="A45" s="183" t="s">
        <v>93</v>
      </c>
      <c r="B45" s="188"/>
      <c r="C45" s="188"/>
      <c r="D45" s="188"/>
      <c r="E45" s="188"/>
      <c r="F45" s="185"/>
      <c r="G45" s="188"/>
      <c r="H45" s="185"/>
    </row>
    <row r="46" spans="1:8" s="135" customFormat="1" ht="20.100000000000001" customHeight="1">
      <c r="A46" s="173" t="s">
        <v>94</v>
      </c>
      <c r="B46" s="174" t="s">
        <v>195</v>
      </c>
      <c r="C46" s="174" t="s">
        <v>234</v>
      </c>
      <c r="D46" s="174" t="s">
        <v>96</v>
      </c>
      <c r="E46" s="174" t="s">
        <v>96</v>
      </c>
      <c r="F46" s="174" t="s">
        <v>96</v>
      </c>
      <c r="G46" s="174" t="s">
        <v>196</v>
      </c>
      <c r="H46" s="174" t="s">
        <v>96</v>
      </c>
    </row>
    <row r="47" spans="1:8" s="135" customFormat="1" ht="20.100000000000001" customHeight="1">
      <c r="A47" s="173" t="s">
        <v>367</v>
      </c>
      <c r="B47" s="174" t="s">
        <v>333</v>
      </c>
      <c r="C47" s="174" t="s">
        <v>333</v>
      </c>
      <c r="D47" s="174" t="s">
        <v>342</v>
      </c>
      <c r="E47" s="174" t="s">
        <v>421</v>
      </c>
      <c r="F47" s="174" t="s">
        <v>422</v>
      </c>
      <c r="G47" s="174" t="s">
        <v>423</v>
      </c>
      <c r="H47" s="174" t="s">
        <v>424</v>
      </c>
    </row>
    <row r="48" spans="1:8" s="168" customFormat="1" ht="13.5" customHeight="1">
      <c r="A48" s="172"/>
      <c r="B48" s="172"/>
      <c r="C48" s="172"/>
      <c r="D48" s="172"/>
      <c r="E48" s="172"/>
      <c r="F48" s="172"/>
      <c r="G48" s="172"/>
      <c r="H48" s="172"/>
    </row>
    <row r="49" spans="1:8" s="181" customFormat="1" ht="26.25">
      <c r="A49" s="186"/>
      <c r="B49" s="253" t="s">
        <v>76</v>
      </c>
      <c r="C49" s="254"/>
      <c r="D49" s="254"/>
      <c r="E49" s="256" t="s">
        <v>77</v>
      </c>
      <c r="F49" s="256"/>
      <c r="G49" s="257"/>
      <c r="H49" s="187" t="s">
        <v>374</v>
      </c>
    </row>
    <row r="50" spans="1:8" s="181" customFormat="1" ht="46.5">
      <c r="A50" s="189"/>
      <c r="B50" s="190" t="s">
        <v>78</v>
      </c>
      <c r="C50" s="190" t="s">
        <v>101</v>
      </c>
      <c r="D50" s="190" t="s">
        <v>102</v>
      </c>
      <c r="E50" s="190" t="s">
        <v>79</v>
      </c>
      <c r="F50" s="190" t="s">
        <v>80</v>
      </c>
      <c r="G50" s="190" t="s">
        <v>81</v>
      </c>
      <c r="H50" s="190" t="s">
        <v>82</v>
      </c>
    </row>
    <row r="51" spans="1:8" s="181" customFormat="1" ht="23.25">
      <c r="A51" s="183" t="s">
        <v>197</v>
      </c>
      <c r="B51" s="191"/>
      <c r="C51" s="188"/>
      <c r="D51" s="188"/>
      <c r="E51" s="188"/>
      <c r="F51" s="188"/>
      <c r="G51" s="188"/>
      <c r="H51" s="185"/>
    </row>
    <row r="52" spans="1:8" s="135" customFormat="1" ht="20.100000000000001" customHeight="1">
      <c r="A52" s="173" t="s">
        <v>198</v>
      </c>
      <c r="B52" s="174" t="s">
        <v>199</v>
      </c>
      <c r="C52" s="174">
        <v>195</v>
      </c>
      <c r="D52" s="178">
        <v>11.2</v>
      </c>
      <c r="E52" s="174">
        <v>5.4</v>
      </c>
      <c r="F52" s="174" t="s">
        <v>201</v>
      </c>
      <c r="G52" s="174" t="s">
        <v>371</v>
      </c>
      <c r="H52" s="174" t="s">
        <v>377</v>
      </c>
    </row>
    <row r="53" spans="1:8" s="181" customFormat="1" ht="23.25">
      <c r="A53" s="183" t="s">
        <v>83</v>
      </c>
      <c r="B53" s="191"/>
      <c r="C53" s="188"/>
      <c r="D53" s="188"/>
      <c r="E53" s="188"/>
      <c r="F53" s="188"/>
      <c r="G53" s="188"/>
      <c r="H53" s="185"/>
    </row>
    <row r="54" spans="1:8" s="135" customFormat="1" ht="20.100000000000001" customHeight="1">
      <c r="A54" s="173" t="s">
        <v>335</v>
      </c>
      <c r="B54" s="174" t="s">
        <v>336</v>
      </c>
      <c r="C54" s="174">
        <v>215</v>
      </c>
      <c r="D54" s="178">
        <v>8.5</v>
      </c>
      <c r="E54" s="174" t="s">
        <v>339</v>
      </c>
      <c r="F54" s="174" t="s">
        <v>337</v>
      </c>
      <c r="G54" s="174" t="s">
        <v>338</v>
      </c>
      <c r="H54" s="174" t="s">
        <v>340</v>
      </c>
    </row>
    <row r="55" spans="1:8" s="135" customFormat="1" ht="20.100000000000001" customHeight="1">
      <c r="A55" s="173" t="s">
        <v>200</v>
      </c>
      <c r="B55" s="174" t="s">
        <v>84</v>
      </c>
      <c r="C55" s="174">
        <v>195</v>
      </c>
      <c r="D55" s="178">
        <v>11</v>
      </c>
      <c r="E55" s="174" t="s">
        <v>201</v>
      </c>
      <c r="F55" s="174" t="s">
        <v>202</v>
      </c>
      <c r="G55" s="174" t="s">
        <v>203</v>
      </c>
      <c r="H55" s="174" t="s">
        <v>204</v>
      </c>
    </row>
    <row r="56" spans="1:8" s="135" customFormat="1" ht="20.100000000000001" customHeight="1">
      <c r="A56" s="173" t="s">
        <v>227</v>
      </c>
      <c r="B56" s="174" t="s">
        <v>85</v>
      </c>
      <c r="C56" s="174">
        <v>205</v>
      </c>
      <c r="D56" s="174">
        <v>9.6</v>
      </c>
      <c r="E56" s="174" t="s">
        <v>368</v>
      </c>
      <c r="F56" s="174" t="s">
        <v>203</v>
      </c>
      <c r="G56" s="174" t="s">
        <v>225</v>
      </c>
      <c r="H56" s="174" t="s">
        <v>205</v>
      </c>
    </row>
    <row r="57" spans="1:8" s="135" customFormat="1" ht="20.100000000000001" customHeight="1">
      <c r="A57" s="173" t="s">
        <v>238</v>
      </c>
      <c r="B57" s="174" t="s">
        <v>237</v>
      </c>
      <c r="C57" s="174">
        <v>220</v>
      </c>
      <c r="D57" s="174">
        <v>8.6</v>
      </c>
      <c r="E57" s="174" t="s">
        <v>317</v>
      </c>
      <c r="F57" s="174" t="s">
        <v>369</v>
      </c>
      <c r="G57" s="174" t="s">
        <v>318</v>
      </c>
      <c r="H57" s="174" t="s">
        <v>319</v>
      </c>
    </row>
    <row r="58" spans="1:8" s="181" customFormat="1" ht="23.25">
      <c r="A58" s="183" t="s">
        <v>224</v>
      </c>
      <c r="B58" s="191"/>
      <c r="C58" s="188"/>
      <c r="D58" s="188"/>
      <c r="E58" s="188"/>
      <c r="F58" s="188"/>
      <c r="G58" s="188"/>
      <c r="H58" s="185"/>
    </row>
    <row r="59" spans="1:8" s="135" customFormat="1" ht="20.100000000000001" customHeight="1">
      <c r="A59" s="173" t="s">
        <v>228</v>
      </c>
      <c r="B59" s="174" t="s">
        <v>85</v>
      </c>
      <c r="C59" s="174">
        <v>200</v>
      </c>
      <c r="D59" s="174">
        <v>9.6999999999999993</v>
      </c>
      <c r="E59" s="174" t="s">
        <v>316</v>
      </c>
      <c r="F59" s="174" t="s">
        <v>370</v>
      </c>
      <c r="G59" s="174" t="s">
        <v>371</v>
      </c>
      <c r="H59" s="174" t="s">
        <v>206</v>
      </c>
    </row>
    <row r="60" spans="1:8" s="181" customFormat="1" ht="23.25">
      <c r="A60" s="183" t="s">
        <v>235</v>
      </c>
      <c r="B60" s="191"/>
      <c r="C60" s="188"/>
      <c r="D60" s="188"/>
      <c r="E60" s="188"/>
      <c r="F60" s="188"/>
      <c r="G60" s="188"/>
      <c r="H60" s="185"/>
    </row>
    <row r="61" spans="1:8" s="135" customFormat="1" ht="20.100000000000001" customHeight="1">
      <c r="A61" s="173" t="s">
        <v>198</v>
      </c>
      <c r="B61" s="174" t="s">
        <v>199</v>
      </c>
      <c r="C61" s="174">
        <v>200</v>
      </c>
      <c r="D61" s="174">
        <v>12.7</v>
      </c>
      <c r="E61" s="174">
        <v>5.7</v>
      </c>
      <c r="F61" s="174" t="s">
        <v>370</v>
      </c>
      <c r="G61" s="174" t="s">
        <v>371</v>
      </c>
      <c r="H61" s="174" t="s">
        <v>377</v>
      </c>
    </row>
    <row r="62" spans="1:8" ht="25.5" customHeight="1">
      <c r="A62" s="170" t="s">
        <v>226</v>
      </c>
      <c r="B62" s="192"/>
      <c r="C62" s="192"/>
      <c r="D62" s="192"/>
      <c r="E62" s="192"/>
      <c r="F62" s="192"/>
      <c r="G62" s="192"/>
      <c r="H62" s="192"/>
    </row>
    <row r="63" spans="1:8" ht="18.75" customHeight="1">
      <c r="A63" s="255" t="s">
        <v>375</v>
      </c>
      <c r="B63" s="255"/>
      <c r="C63" s="255"/>
      <c r="D63" s="255"/>
      <c r="E63" s="255"/>
      <c r="F63" s="255"/>
      <c r="G63" s="255"/>
      <c r="H63" s="255"/>
    </row>
    <row r="64" spans="1:8" ht="12.75">
      <c r="A64" s="255"/>
      <c r="B64" s="255"/>
      <c r="C64" s="255"/>
      <c r="D64" s="255"/>
      <c r="E64" s="255"/>
      <c r="F64" s="255"/>
      <c r="G64" s="255"/>
      <c r="H64" s="255"/>
    </row>
    <row r="65" spans="1:8" ht="29.25" customHeight="1">
      <c r="A65" s="255"/>
      <c r="B65" s="255"/>
      <c r="C65" s="255"/>
      <c r="D65" s="255"/>
      <c r="E65" s="255"/>
      <c r="F65" s="255"/>
      <c r="G65" s="255"/>
      <c r="H65" s="255"/>
    </row>
    <row r="66" spans="1:8" ht="16.5" customHeight="1">
      <c r="A66" s="255"/>
      <c r="B66" s="255"/>
      <c r="C66" s="255"/>
      <c r="D66" s="255"/>
      <c r="E66" s="255"/>
      <c r="F66" s="255"/>
      <c r="G66" s="255"/>
      <c r="H66" s="255"/>
    </row>
    <row r="67" spans="1:8" ht="18.75" hidden="1">
      <c r="A67" s="179"/>
      <c r="B67" s="179"/>
      <c r="C67" s="179"/>
      <c r="D67" s="179"/>
      <c r="E67" s="179"/>
      <c r="F67" s="179"/>
      <c r="G67" s="179"/>
    </row>
    <row r="68" spans="1:8" ht="18.75" hidden="1">
      <c r="A68" s="179"/>
      <c r="B68" s="179"/>
      <c r="C68" s="179"/>
      <c r="D68" s="179"/>
      <c r="E68" s="179"/>
      <c r="F68" s="179"/>
      <c r="G68" s="179"/>
    </row>
    <row r="69" spans="1:8" ht="18.75" hidden="1"/>
    <row r="70" spans="1:8" ht="18.75" hidden="1"/>
    <row r="71" spans="1:8" ht="18.75" hidden="1"/>
    <row r="72" spans="1:8" ht="18.75" hidden="1"/>
    <row r="73" spans="1:8" ht="18.75" hidden="1"/>
    <row r="74" spans="1:8" ht="18.75" hidden="1"/>
    <row r="75" spans="1:8" ht="18.75" hidden="1"/>
    <row r="76" spans="1:8" ht="18.75" hidden="1"/>
    <row r="77" spans="1:8" ht="18.75" hidden="1"/>
    <row r="78" spans="1:8" ht="18.75" hidden="1"/>
    <row r="79" spans="1:8" ht="18.75" hidden="1"/>
    <row r="80" spans="1:8" ht="28.5" hidden="1" customHeight="1"/>
    <row r="81" ht="28.5" hidden="1" customHeight="1"/>
    <row r="82" ht="28.5" hidden="1" customHeight="1"/>
    <row r="83" ht="28.5" hidden="1" customHeight="1"/>
    <row r="84" ht="28.5" hidden="1" customHeight="1"/>
    <row r="85" ht="28.5" hidden="1" customHeight="1"/>
    <row r="86" ht="28.5" hidden="1" customHeight="1"/>
    <row r="87" ht="28.5" hidden="1" customHeight="1"/>
    <row r="88" ht="28.5" hidden="1" customHeight="1"/>
    <row r="89" ht="28.5" hidden="1" customHeight="1"/>
    <row r="90" ht="28.5" hidden="1" customHeight="1"/>
    <row r="91" ht="28.5" hidden="1" customHeight="1"/>
    <row r="92" ht="28.5" hidden="1" customHeight="1"/>
    <row r="93" ht="28.5" hidden="1" customHeight="1"/>
    <row r="94" ht="28.5" hidden="1" customHeight="1"/>
    <row r="95" ht="28.5" hidden="1" customHeight="1"/>
    <row r="96" ht="28.5" hidden="1" customHeight="1"/>
    <row r="97" ht="28.5" hidden="1" customHeight="1"/>
    <row r="98" ht="28.5" hidden="1" customHeight="1"/>
    <row r="99" ht="28.5" hidden="1" customHeight="1"/>
    <row r="100" ht="28.5" hidden="1" customHeight="1"/>
    <row r="101" ht="28.5" hidden="1" customHeight="1"/>
    <row r="102" ht="28.5" hidden="1" customHeight="1"/>
    <row r="103" ht="28.5" hidden="1" customHeight="1"/>
    <row r="104" ht="28.5" hidden="1" customHeight="1"/>
    <row r="105" ht="28.5" hidden="1" customHeight="1"/>
    <row r="106" ht="28.5" hidden="1" customHeight="1"/>
    <row r="107" ht="28.5" hidden="1" customHeight="1"/>
    <row r="108" ht="28.5" hidden="1" customHeight="1"/>
    <row r="109" ht="28.5" hidden="1" customHeight="1"/>
    <row r="110" ht="28.5" hidden="1" customHeight="1"/>
    <row r="111" ht="28.5" hidden="1" customHeight="1"/>
    <row r="112" ht="28.5" hidden="1" customHeight="1"/>
    <row r="113" ht="28.5" hidden="1" customHeight="1"/>
    <row r="114" ht="28.5" hidden="1" customHeight="1"/>
    <row r="115" ht="28.5" hidden="1" customHeight="1"/>
    <row r="116" ht="28.5" hidden="1" customHeight="1"/>
    <row r="117" ht="28.5" hidden="1" customHeight="1"/>
    <row r="118" ht="28.5" hidden="1" customHeight="1"/>
    <row r="119" ht="28.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customHeight="1"/>
    <row r="154" ht="12.75" customHeight="1"/>
    <row r="155" ht="12.75" customHeight="1"/>
    <row r="156" ht="12.75" customHeight="1"/>
    <row r="157" ht="12.75" customHeight="1"/>
    <row r="158" ht="12.75" customHeight="1"/>
  </sheetData>
  <mergeCells count="7">
    <mergeCell ref="A1:H1"/>
    <mergeCell ref="A9:B9"/>
    <mergeCell ref="A29:C29"/>
    <mergeCell ref="B49:D49"/>
    <mergeCell ref="A63:H66"/>
    <mergeCell ref="E49:G49"/>
    <mergeCell ref="A23:B23"/>
  </mergeCells>
  <pageMargins left="0" right="0" top="0.15748031496062992" bottom="0.15748031496062992" header="0.31496062992125984" footer="0.31496062992125984"/>
  <pageSetup scale="3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zoomScale="90" zoomScaleNormal="90" workbookViewId="0">
      <selection sqref="A1:F1"/>
    </sheetView>
  </sheetViews>
  <sheetFormatPr defaultColWidth="0" defaultRowHeight="34.5" customHeight="1" zeroHeight="1"/>
  <cols>
    <col min="1" max="1" width="15.25" style="3" customWidth="1"/>
    <col min="2" max="2" width="27" style="3" customWidth="1"/>
    <col min="3" max="3" width="32.75" style="3" customWidth="1"/>
    <col min="4" max="4" width="16.5" style="3" customWidth="1"/>
    <col min="5" max="5" width="14.875" style="3" customWidth="1"/>
    <col min="6" max="6" width="8" style="3" hidden="1" customWidth="1"/>
    <col min="7" max="7" width="15.75" style="3" hidden="1" customWidth="1"/>
    <col min="8" max="8" width="13.25" style="3" hidden="1" customWidth="1"/>
    <col min="9" max="10" width="14.75" style="3" hidden="1" customWidth="1"/>
    <col min="11" max="13" width="0" style="3" hidden="1" customWidth="1"/>
    <col min="14" max="16384" width="8" style="3" hidden="1"/>
  </cols>
  <sheetData>
    <row r="1" spans="1:6" ht="34.5" customHeight="1">
      <c r="A1" s="260" t="s">
        <v>394</v>
      </c>
      <c r="B1" s="260"/>
      <c r="C1" s="260"/>
      <c r="D1" s="260"/>
      <c r="E1" s="260"/>
      <c r="F1" s="260"/>
    </row>
    <row r="2" spans="1:6">
      <c r="A2" s="140" t="s">
        <v>97</v>
      </c>
      <c r="B2" s="141" t="s">
        <v>299</v>
      </c>
      <c r="C2" s="142" t="s">
        <v>300</v>
      </c>
      <c r="D2" s="261" t="s">
        <v>301</v>
      </c>
      <c r="E2" s="262"/>
      <c r="F2" s="4"/>
    </row>
    <row r="3" spans="1:6" ht="34.5" customHeight="1">
      <c r="A3" s="140" t="s">
        <v>213</v>
      </c>
      <c r="B3" s="143" t="s">
        <v>98</v>
      </c>
      <c r="C3" s="144" t="s">
        <v>215</v>
      </c>
      <c r="D3" s="144"/>
      <c r="E3" s="144" t="s">
        <v>216</v>
      </c>
      <c r="F3" s="4"/>
    </row>
    <row r="4" spans="1:6" ht="34.5" customHeight="1">
      <c r="A4" s="140" t="s">
        <v>214</v>
      </c>
      <c r="B4" s="143" t="s">
        <v>217</v>
      </c>
      <c r="C4" s="144" t="s">
        <v>218</v>
      </c>
      <c r="D4" s="144"/>
      <c r="E4" s="144" t="s">
        <v>99</v>
      </c>
      <c r="F4" s="4"/>
    </row>
    <row r="5" spans="1:6" ht="21" customHeight="1">
      <c r="A5" s="4"/>
      <c r="B5" s="4"/>
      <c r="C5" s="4"/>
      <c r="D5" s="4"/>
      <c r="E5" s="4"/>
      <c r="F5" s="4"/>
    </row>
    <row r="6" spans="1:6" ht="17.25" customHeight="1">
      <c r="A6" s="263" t="s">
        <v>100</v>
      </c>
      <c r="B6" s="263"/>
      <c r="C6" s="263"/>
      <c r="D6" s="263"/>
      <c r="E6" s="263"/>
      <c r="F6" s="4"/>
    </row>
    <row r="7" spans="1:6" ht="34.5" hidden="1" customHeight="1">
      <c r="A7" s="4"/>
      <c r="B7" s="4"/>
      <c r="C7" s="4"/>
      <c r="D7" s="4"/>
      <c r="E7" s="4"/>
      <c r="F7" s="4"/>
    </row>
    <row r="8" spans="1:6" ht="34.5" hidden="1" customHeight="1">
      <c r="A8" s="4"/>
      <c r="B8" s="4"/>
      <c r="C8" s="4"/>
      <c r="D8" s="4"/>
      <c r="E8" s="4"/>
      <c r="F8" s="4"/>
    </row>
    <row r="9" spans="1:6" ht="34.5" hidden="1" customHeight="1">
      <c r="A9" s="4"/>
      <c r="B9" s="4"/>
      <c r="C9" s="4"/>
      <c r="D9" s="4"/>
      <c r="E9" s="4"/>
      <c r="F9" s="4"/>
    </row>
    <row r="10" spans="1:6" ht="34.5" hidden="1" customHeight="1">
      <c r="A10" s="4"/>
      <c r="B10" s="4"/>
      <c r="C10" s="4"/>
      <c r="D10" s="4"/>
      <c r="E10" s="4"/>
      <c r="F10" s="4"/>
    </row>
    <row r="11" spans="1:6" ht="34.5" hidden="1" customHeight="1"/>
    <row r="12" spans="1:6" ht="34.5" hidden="1" customHeight="1"/>
    <row r="13" spans="1:6" ht="34.5" hidden="1" customHeight="1"/>
    <row r="14" spans="1:6" ht="34.5" customHeight="1"/>
  </sheetData>
  <mergeCells count="3">
    <mergeCell ref="A1:F1"/>
    <mergeCell ref="D2:E2"/>
    <mergeCell ref="A6:E6"/>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Astra</vt:lpstr>
      <vt:lpstr>Εκδόσεις</vt:lpstr>
      <vt:lpstr>Εξοπλισμός</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'Ανάλυση Τιμών Μοντέλων'!Print_Area</vt:lpstr>
      <vt:lpstr>'Ανάλυση Τιμών Προαιρ. εξοπλ.'!Print_Area</vt:lpstr>
      <vt:lpstr>Εκδόσεις!Print_Area</vt:lpstr>
      <vt:lpstr>Χρώματα_Ταπετσαρίες!Print_Area</vt:lpstr>
      <vt:lpstr>Εξοπλισμός!Print_Titles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Yota Kalatzopoulou</cp:lastModifiedBy>
  <cp:lastPrinted>2016-12-23T10:34:17Z</cp:lastPrinted>
  <dcterms:created xsi:type="dcterms:W3CDTF">2005-06-09T13:23:39Z</dcterms:created>
  <dcterms:modified xsi:type="dcterms:W3CDTF">2016-12-23T10:39:36Z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4" name="_NewReviewCycle">
    <vt:lpwstr/>
  </property>
</Properties>
</file>